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4 八幡浜市\"/>
    </mc:Choice>
  </mc:AlternateContent>
  <workbookProtection workbookAlgorithmName="SHA-512" workbookHashValue="yvDWO7erbrAlkMRAm2QwQ0kQhbtVGjY7+YH2AqMOK39fKtaIsijc6xzGyGmgfEuZyNnxlIDMlkIMKRY10snmsA==" workbookSaltValue="E1wtZbglJJMZ48vcuO95l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W10" i="4" s="1"/>
  <c r="P6" i="5"/>
  <c r="P10" i="4" s="1"/>
  <c r="O6" i="5"/>
  <c r="N6" i="5"/>
  <c r="B10" i="4" s="1"/>
  <c r="M6" i="5"/>
  <c r="AD8" i="4" s="1"/>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BB8" i="4"/>
  <c r="AT8" i="4"/>
  <c r="AL8" i="4"/>
  <c r="W8" i="4"/>
  <c r="P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<sst xmlns="http://schemas.openxmlformats.org/spreadsheetml/2006/main" count="228" uniqueCount="113">
  <si>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</si>
  <si>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</si>
  <si>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</si>
  <si>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</si>
  <si>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</si>
  <si>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</si>
  <si>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</si>
  <si>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</si>
  <si>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</si>
  <si>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</si>
  <si>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</si>
  <si>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</si>
  <si>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</si>
  <si>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</si>
  <si>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</si>
  <si>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</si>
  <si>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</si>
  <si>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</si>
  <si>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</si>
  <si>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</si>
  <si>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</si>
  <si>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</si>
  <si>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</si>
  <si>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</si>
  <si>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</si>
  <si>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</si>
  <si>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</si>
  <si>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</si>
  <si>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</si>
  <si>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</si>
  <si>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</si>
  <si>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</si>
  <si>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</si>
  <si>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</si>
  <si>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</si>
  <si>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</si>
  <si>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</si>
  <si>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</si>
  <si>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</si>
  <si>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</si>
  <si>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</si>
  <si>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</si>
  <si>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</si>
  <si>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</si>
  <si>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</si>
  <si>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</si>
  <si>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</si>
  <si>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</si>
  <si>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</si>
  <si>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</si>
  <si>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</si>
  <si>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</si>
  <si>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</si>
  <si>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</si>
  <si>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</si>
  <si>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</si>
  <si>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</si>
  <si>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</si>
  <si>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</si>
  <si>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</si>
  <si>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</si>
  <si>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</si>
  <si>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</si>
  <si>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</si>
  <si>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</si>
  <si>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</si>
  <si>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</si>
  <si>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</si>
  <si>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</si>
  <si>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</si>
  <si>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</si>
  <si>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</si>
  <si>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</si>
  <si>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</si>
  <si>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</si>
  <si>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</si>
  <si>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</si>
  <si>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</si>
  <si>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</si>
  <si>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</si>
  <si>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</si>
  <si>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</si>
  <si>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</si>
  <si>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</si>
  <si>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</si>
  <si>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</si>
  <si>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</si>
  <si>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</si>
  <si>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</si>
  <si>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</si>
  <si>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</si>
  <si>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</si>
  <si>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</si>
  <si>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</si>
  <si>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</si>
  <si>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</si>
  <si>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</si>
  <si>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</si>
  <si>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</si>
  <si>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</si>
  <si>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</si>
  <si>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</si>
  <si>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</si>
  <si>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</si>
  <si>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</si>
  <si>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</si>
  <si>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</si>
  <si>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</si>
  <si>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</si>
  <si>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</si>
  <si>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収益的収支比率
　常に赤字状態であり、一般会計繰入金で収支差額を調整している。使用料収入の減少に伴い、年々数値は悪化しているが、H30に改善しているのは、企業会計移行に伴う打切り決算により、起債の元金償還金が減ったことによるもので、経営が改善されたわけではない。
④　企業債残高対事業規模比率
　面整備が完了したことによる企業債残高の減少により、年々減少している。H31に増加したのは、打切り決算により、元金償還金が減ったためである。
⑤　経費回収率、⑥　汚水処理原価
　処理区域は拡大しているものの、人口減少等により使用料収入と有収水量は微減を続けている。一方、分流式下水道に要する経費等の増加に伴い、汚水処理費が減少しているので、経費回収率は高くなり、汚水処理原価は低くなっている。いずれの数値も、類似団体平均とほぼ同じ状況である。
⑦　施設利用率
　処理区域の拡大に伴い増加していたが、H27に保内浄化センターの増築を行って以降、減少に転じている。今後も、面整備の完了により、処理人口、水量共に減少していくと見込んでいる。
⑧　水洗化率
　早い時期に整備が完了した八幡浜処理区では95％に近いが、昨年整備が完了した保内処理区では、年々増えてはいるが、未だ70％には届いていない。今後も水洗化率の向上に努めていきたい。</t>
    <rPh sb="2" eb="5">
      <t>シュウエキテキ</t>
    </rPh>
    <rPh sb="5" eb="7">
      <t>シュウシ</t>
    </rPh>
    <rPh sb="7" eb="9">
      <t>ヒリツ</t>
    </rPh>
    <rPh sb="11" eb="12">
      <t>ツネ</t>
    </rPh>
    <rPh sb="21" eb="23">
      <t>イッパン</t>
    </rPh>
    <rPh sb="23" eb="25">
      <t>カイケイ</t>
    </rPh>
    <rPh sb="25" eb="27">
      <t>クリイレ</t>
    </rPh>
    <rPh sb="27" eb="28">
      <t>キン</t>
    </rPh>
    <rPh sb="29" eb="31">
      <t>シュウシ</t>
    </rPh>
    <rPh sb="31" eb="33">
      <t>サガク</t>
    </rPh>
    <rPh sb="34" eb="36">
      <t>チョウセイ</t>
    </rPh>
    <rPh sb="41" eb="44">
      <t>シヨウリョウ</t>
    </rPh>
    <rPh sb="44" eb="46">
      <t>シュウニュウ</t>
    </rPh>
    <rPh sb="47" eb="49">
      <t>ゲンショウ</t>
    </rPh>
    <rPh sb="50" eb="51">
      <t>トモナ</t>
    </rPh>
    <rPh sb="53" eb="55">
      <t>ネンネン</t>
    </rPh>
    <rPh sb="55" eb="57">
      <t>スウチ</t>
    </rPh>
    <rPh sb="58" eb="60">
      <t>アッカ</t>
    </rPh>
    <rPh sb="70" eb="72">
      <t>カイゼン</t>
    </rPh>
    <rPh sb="79" eb="81">
      <t>キギョウ</t>
    </rPh>
    <rPh sb="81" eb="83">
      <t>カイケイ</t>
    </rPh>
    <rPh sb="83" eb="85">
      <t>イコウ</t>
    </rPh>
    <rPh sb="86" eb="87">
      <t>トモナ</t>
    </rPh>
    <rPh sb="88" eb="90">
      <t>ウチキ</t>
    </rPh>
    <rPh sb="91" eb="93">
      <t>ケッサン</t>
    </rPh>
    <rPh sb="97" eb="99">
      <t>キサイ</t>
    </rPh>
    <rPh sb="100" eb="102">
      <t>ガンキン</t>
    </rPh>
    <rPh sb="102" eb="105">
      <t>ショウカンキン</t>
    </rPh>
    <rPh sb="106" eb="107">
      <t>ヘ</t>
    </rPh>
    <rPh sb="118" eb="120">
      <t>ケイエイ</t>
    </rPh>
    <rPh sb="121" eb="123">
      <t>カイゼン</t>
    </rPh>
    <rPh sb="150" eb="151">
      <t>メン</t>
    </rPh>
    <rPh sb="151" eb="153">
      <t>セイビ</t>
    </rPh>
    <rPh sb="154" eb="156">
      <t>カンリョウ</t>
    </rPh>
    <rPh sb="163" eb="165">
      <t>キギョウ</t>
    </rPh>
    <rPh sb="165" eb="166">
      <t>サイ</t>
    </rPh>
    <rPh sb="166" eb="168">
      <t>ザンダカ</t>
    </rPh>
    <rPh sb="169" eb="171">
      <t>ゲンショウ</t>
    </rPh>
    <rPh sb="175" eb="177">
      <t>ネンネン</t>
    </rPh>
    <rPh sb="177" eb="179">
      <t>ゲンショウ</t>
    </rPh>
    <rPh sb="188" eb="190">
      <t>ゾウカ</t>
    </rPh>
    <rPh sb="195" eb="197">
      <t>ウチキ</t>
    </rPh>
    <rPh sb="198" eb="200">
      <t>ケッサン</t>
    </rPh>
    <rPh sb="204" eb="206">
      <t>ガンキン</t>
    </rPh>
    <rPh sb="206" eb="209">
      <t>ショウカンキン</t>
    </rPh>
    <rPh sb="210" eb="211">
      <t>ヘ</t>
    </rPh>
    <rPh sb="222" eb="224">
      <t>ケイヒ</t>
    </rPh>
    <rPh sb="224" eb="226">
      <t>カイシュウ</t>
    </rPh>
    <rPh sb="226" eb="227">
      <t>リツ</t>
    </rPh>
    <rPh sb="230" eb="232">
      <t>オスイ</t>
    </rPh>
    <rPh sb="232" eb="234">
      <t>ショリ</t>
    </rPh>
    <rPh sb="234" eb="236">
      <t>ゲンカ</t>
    </rPh>
    <rPh sb="253" eb="255">
      <t>ジンコウ</t>
    </rPh>
    <rPh sb="255" eb="257">
      <t>ゲンショウ</t>
    </rPh>
    <rPh sb="257" eb="258">
      <t>トウ</t>
    </rPh>
    <rPh sb="272" eb="274">
      <t>ビゲン</t>
    </rPh>
    <rPh sb="275" eb="276">
      <t>ツヅ</t>
    </rPh>
    <rPh sb="349" eb="351">
      <t>スウチ</t>
    </rPh>
    <rPh sb="353" eb="355">
      <t>ルイジ</t>
    </rPh>
    <rPh sb="355" eb="357">
      <t>ダンタイ</t>
    </rPh>
    <rPh sb="357" eb="359">
      <t>ヘイキン</t>
    </rPh>
    <rPh sb="362" eb="363">
      <t>オナ</t>
    </rPh>
    <rPh sb="364" eb="366">
      <t>ジョウキョウ</t>
    </rPh>
    <rPh sb="380" eb="382">
      <t>ショリ</t>
    </rPh>
    <rPh sb="382" eb="384">
      <t>クイキ</t>
    </rPh>
    <rPh sb="385" eb="387">
      <t>カクダイ</t>
    </rPh>
    <rPh sb="388" eb="389">
      <t>トモナ</t>
    </rPh>
    <rPh sb="390" eb="392">
      <t>ゾウカ</t>
    </rPh>
    <rPh sb="402" eb="404">
      <t>ホナイ</t>
    </rPh>
    <rPh sb="404" eb="406">
      <t>ジョウカ</t>
    </rPh>
    <rPh sb="411" eb="413">
      <t>ゾウチク</t>
    </rPh>
    <rPh sb="414" eb="415">
      <t>オコナ</t>
    </rPh>
    <rPh sb="417" eb="419">
      <t>イコウ</t>
    </rPh>
    <rPh sb="420" eb="422">
      <t>ゲンショウ</t>
    </rPh>
    <rPh sb="423" eb="424">
      <t>テン</t>
    </rPh>
    <rPh sb="429" eb="431">
      <t>コンゴ</t>
    </rPh>
    <rPh sb="434" eb="436">
      <t>セイビ</t>
    </rPh>
    <rPh sb="437" eb="439">
      <t>カンリョウ</t>
    </rPh>
    <rPh sb="443" eb="445">
      <t>ショリ</t>
    </rPh>
    <rPh sb="445" eb="447">
      <t>ジンコウ</t>
    </rPh>
    <rPh sb="448" eb="450">
      <t>スイリョウ</t>
    </rPh>
    <rPh sb="450" eb="451">
      <t>トモ</t>
    </rPh>
    <rPh sb="452" eb="454">
      <t>ゲンショウ</t>
    </rPh>
    <rPh sb="459" eb="461">
      <t>ミコ</t>
    </rPh>
    <rPh sb="475" eb="476">
      <t>ハヤ</t>
    </rPh>
    <rPh sb="477" eb="479">
      <t>ジキ</t>
    </rPh>
    <rPh sb="503" eb="505">
      <t>サクネン</t>
    </rPh>
    <rPh sb="505" eb="507">
      <t>セイビ</t>
    </rPh>
    <rPh sb="508" eb="510">
      <t>カンリョウ</t>
    </rPh>
    <rPh sb="520" eb="522">
      <t>ネンネン</t>
    </rPh>
    <rPh sb="522" eb="523">
      <t>フ</t>
    </rPh>
    <rPh sb="530" eb="531">
      <t>イマ</t>
    </rPh>
    <rPh sb="537" eb="538">
      <t>トド</t>
    </rPh>
    <phoneticPr fontId="4"/>
  </si>
  <si>
    <t>　保内処理区については、H18供用開始という新しい施設であるため、管渠、ポンプ場、処理場ともに改善・更新は行っておらず、当分の間、改善・更新を行う予定もない。
　八幡浜処理区については、S61供用開始と古く、老朽化した管渠が多いものの、保内処理区の整備を優先して実施しているため、管渠の更新は行っていない。
　保内処理区の面整備がH29で完成したことから、ストックマネジメント計画を策定し、令和2年度から管渠の長寿命化に着手することにしている。
　八幡浜処理区の処理場については、H26から長寿命化事業に取り組んでいるが、令和元年度からはストックマネジメントに移行して長寿命化工事を行っていく。</t>
    <rPh sb="188" eb="190">
      <t>ケイカク</t>
    </rPh>
    <rPh sb="191" eb="193">
      <t>サクテイ</t>
    </rPh>
    <rPh sb="195" eb="196">
      <t>レイ</t>
    </rPh>
    <rPh sb="196" eb="197">
      <t>ワ</t>
    </rPh>
    <rPh sb="198" eb="199">
      <t>ネン</t>
    </rPh>
    <rPh sb="199" eb="200">
      <t>ド</t>
    </rPh>
    <rPh sb="261" eb="262">
      <t>レイ</t>
    </rPh>
    <rPh sb="262" eb="263">
      <t>ワ</t>
    </rPh>
    <rPh sb="263" eb="264">
      <t>モト</t>
    </rPh>
    <rPh sb="264" eb="265">
      <t>ネン</t>
    </rPh>
    <rPh sb="265" eb="266">
      <t>ド</t>
    </rPh>
    <rPh sb="280" eb="282">
      <t>イコウ</t>
    </rPh>
    <rPh sb="284" eb="285">
      <t>チョウ</t>
    </rPh>
    <rPh sb="285" eb="288">
      <t>ジュミョウカ</t>
    </rPh>
    <rPh sb="288" eb="290">
      <t>コウジ</t>
    </rPh>
    <rPh sb="291" eb="292">
      <t>オコナ</t>
    </rPh>
    <phoneticPr fontId="4"/>
  </si>
  <si>
    <t>　H29で保内処理区の面整備が完了したことにより、事業全体の整備率も100％に達し、今後は、老朽化している八幡浜処理区の管渠と処理場の長寿命化が事業の中心となってくる。長寿命化にかかる事業費は、面整備ほどではないものの、多額の費用が見込まれる。
　一方、収入面では、人口の減少と節水意識の向上等により、有収水量が減少し、それに伴う使用料の減少も続くと予想される。そのため、3年に1度の見直しを行いたい。
　今後は、経営戦略に基づき、保内処理区においては、水洗化率の向上、八幡浜処理区おいては、不明水対策による有収率の向上に努めていきたい。また、H31に企業会計に移行したので、公営企業としての効率性を発揮して、経営の合理化に努めていきたい。あわせて、公営企業としての経営戦略の見直しも行う予定である。</t>
    <rPh sb="7" eb="9">
      <t>ショリ</t>
    </rPh>
    <rPh sb="97" eb="98">
      <t>メン</t>
    </rPh>
    <rPh sb="98" eb="100">
      <t>セイビ</t>
    </rPh>
    <rPh sb="146" eb="147">
      <t>トウ</t>
    </rPh>
    <rPh sb="203" eb="205">
      <t>コンゴ</t>
    </rPh>
    <rPh sb="207" eb="209">
      <t>ケイエイ</t>
    </rPh>
    <rPh sb="209" eb="211">
      <t>センリャク</t>
    </rPh>
    <rPh sb="212" eb="213">
      <t>モト</t>
    </rPh>
    <rPh sb="235" eb="238">
      <t>ヤワタハマ</t>
    </rPh>
    <rPh sb="238" eb="240">
      <t>ショリ</t>
    </rPh>
    <rPh sb="240" eb="241">
      <t>ク</t>
    </rPh>
    <rPh sb="246" eb="248">
      <t>フメイ</t>
    </rPh>
    <rPh sb="248" eb="249">
      <t>スイ</t>
    </rPh>
    <rPh sb="249" eb="251">
      <t>タイサク</t>
    </rPh>
    <rPh sb="254" eb="256">
      <t>ユウシュウ</t>
    </rPh>
    <rPh sb="256" eb="257">
      <t>リツ</t>
    </rPh>
    <rPh sb="258" eb="260">
      <t>コウジョウ</t>
    </rPh>
    <rPh sb="276" eb="278">
      <t>キギョウ</t>
    </rPh>
    <rPh sb="278" eb="280">
      <t>カイケイ</t>
    </rPh>
    <rPh sb="281" eb="283">
      <t>イコウ</t>
    </rPh>
    <rPh sb="288" eb="290">
      <t>コウエイ</t>
    </rPh>
    <rPh sb="290" eb="292">
      <t>キギョウ</t>
    </rPh>
    <rPh sb="296" eb="299">
      <t>コウリツセイ</t>
    </rPh>
    <rPh sb="300" eb="302">
      <t>ハッキ</t>
    </rPh>
    <rPh sb="305" eb="307">
      <t>ケイエイ</t>
    </rPh>
    <rPh sb="308" eb="311">
      <t>ゴウリカ</t>
    </rPh>
    <rPh sb="312" eb="313">
      <t>ツト</t>
    </rPh>
    <rPh sb="325" eb="327">
      <t>コウエイ</t>
    </rPh>
    <rPh sb="327" eb="329">
      <t>キギョウ</t>
    </rPh>
    <rPh sb="333" eb="335">
      <t>ケイエイ</t>
    </rPh>
    <rPh sb="335" eb="337">
      <t>センリャク</t>
    </rPh>
    <rPh sb="338" eb="340">
      <t>ミナオ</t>
    </rPh>
    <rPh sb="342" eb="343">
      <t>オコナ</t>
    </rPh>
    <rPh sb="344" eb="34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</si>
</sst>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FF-4FDF-9B9A-2C6A60E9BC7C}"/>
            </c:ext>
          </c:extLst>
        </c:ser>
        <c:dLbls>
          <c:showLegendKey val="0"/>
          <c:showVal val="0"/>
          <c:showCatName val="0"/>
          <c:showSerName val="0"/>
          <c:showPercent val="0"/>
          <c:showBubbleSize val="0"/>
        </c:dLbls>
        <c:gapWidth val="150"/>
        <c:axId val="110088576"/>
        <c:axId val="11009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c:ext xmlns:c16="http://schemas.microsoft.com/office/drawing/2014/chart" uri="{C3380CC4-5D6E-409C-BE32-E72D297353CC}">
              <c16:uniqueId val="{00000001-EDFF-4FDF-9B9A-2C6A60E9BC7C}"/>
            </c:ext>
          </c:extLst>
        </c:ser>
        <c:dLbls>
          <c:showLegendKey val="0"/>
          <c:showVal val="0"/>
          <c:showCatName val="0"/>
          <c:showSerName val="0"/>
          <c:showPercent val="0"/>
          <c:showBubbleSize val="0"/>
        </c:dLbls>
        <c:marker val="1"/>
        <c:smooth val="0"/>
        <c:axId val="110088576"/>
        <c:axId val="110090496"/>
      </c:lineChart>
      <c:dateAx>
        <c:axId val="110088576"/>
        <c:scaling>
          <c:orientation val="minMax"/>
        </c:scaling>
        <c:delete val="1"/>
        <c:axPos val="b"/>
        <c:numFmt formatCode="ge" sourceLinked="1"/>
        <c:majorTickMark val="none"/>
        <c:minorTickMark val="none"/>
        <c:tickLblPos val="none"/>
        <c:crossAx val="110090496"/>
        <c:crosses val="autoZero"/>
        <c:auto val="1"/>
        <c:lblOffset val="100"/>
        <c:baseTimeUnit val="years"/>
      </c:dateAx>
      <c:valAx>
        <c:axId val="1100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100.37</c:v>
                </c:pt>
                <c:pt idx="1">
                  <c:v>97.78</c:v>
                </c:pt>
                <c:pt idx="2">
                  <c:v>86.92</c:v>
                </c:pt>
                <c:pt idx="3">
                  <c:v>85.59</c:v>
                </c:pt>
                <c:pt idx="4">
                  <c:v>88.74</c:v>
                </c:pt>
              </c:numCache>
            </c:numRef>
          </c:val>
          <c:extLst>
            <c:ext xmlns:c16="http://schemas.microsoft.com/office/drawing/2014/chart" uri="{C3380CC4-5D6E-409C-BE32-E72D297353CC}">
              <c16:uniqueId val="{00000000-41A1-4B62-ADCC-0D4F61CBAD20}"/>
            </c:ext>
          </c:extLst>
        </c:ser>
        <c:dLbls>
          <c:showLegendKey val="0"/>
          <c:showVal val="0"/>
          <c:showCatName val="0"/>
          <c:showSerName val="0"/>
          <c:showPercent val="0"/>
          <c:showBubbleSize val="0"/>
        </c:dLbls>
        <c:gapWidth val="150"/>
        <c:axId val="111570304"/>
        <c:axId val="11157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c:ext xmlns:c16="http://schemas.microsoft.com/office/drawing/2014/chart" uri="{C3380CC4-5D6E-409C-BE32-E72D297353CC}">
              <c16:uniqueId val="{00000001-41A1-4B62-ADCC-0D4F61CBAD20}"/>
            </c:ext>
          </c:extLst>
        </c:ser>
        <c:dLbls>
          <c:showLegendKey val="0"/>
          <c:showVal val="0"/>
          <c:showCatName val="0"/>
          <c:showSerName val="0"/>
          <c:showPercent val="0"/>
          <c:showBubbleSize val="0"/>
        </c:dLbls>
        <c:marker val="1"/>
        <c:smooth val="0"/>
        <c:axId val="111570304"/>
        <c:axId val="111572480"/>
      </c:lineChart>
      <c:dateAx>
        <c:axId val="111570304"/>
        <c:scaling>
          <c:orientation val="minMax"/>
        </c:scaling>
        <c:delete val="1"/>
        <c:axPos val="b"/>
        <c:numFmt formatCode="ge" sourceLinked="1"/>
        <c:majorTickMark val="none"/>
        <c:minorTickMark val="none"/>
        <c:tickLblPos val="none"/>
        <c:crossAx val="111572480"/>
        <c:crosses val="autoZero"/>
        <c:auto val="1"/>
        <c:lblOffset val="100"/>
        <c:baseTimeUnit val="years"/>
      </c:dateAx>
      <c:valAx>
        <c:axId val="1115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84.69</c:v>
                </c:pt>
                <c:pt idx="1">
                  <c:v>83.83</c:v>
                </c:pt>
                <c:pt idx="2">
                  <c:v>84.69</c:v>
                </c:pt>
                <c:pt idx="3">
                  <c:v>84.44</c:v>
                </c:pt>
                <c:pt idx="4">
                  <c:v>85.27</c:v>
                </c:pt>
              </c:numCache>
            </c:numRef>
          </c:val>
          <c:extLst>
            <c:ext xmlns:c16="http://schemas.microsoft.com/office/drawing/2014/chart" uri="{C3380CC4-5D6E-409C-BE32-E72D297353CC}">
              <c16:uniqueId val="{00000000-668A-4E7E-8BE0-7E252D65ED8A}"/>
            </c:ext>
          </c:extLst>
        </c:ser>
        <c:dLbls>
          <c:showLegendKey val="0"/>
          <c:showVal val="0"/>
          <c:showCatName val="0"/>
          <c:showSerName val="0"/>
          <c:showPercent val="0"/>
          <c:showBubbleSize val="0"/>
        </c:dLbls>
        <c:gapWidth val="150"/>
        <c:axId val="111628288"/>
        <c:axId val="11163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c:ext xmlns:c16="http://schemas.microsoft.com/office/drawing/2014/chart" uri="{C3380CC4-5D6E-409C-BE32-E72D297353CC}">
              <c16:uniqueId val="{00000001-668A-4E7E-8BE0-7E252D65ED8A}"/>
            </c:ext>
          </c:extLst>
        </c:ser>
        <c:dLbls>
          <c:showLegendKey val="0"/>
          <c:showVal val="0"/>
          <c:showCatName val="0"/>
          <c:showSerName val="0"/>
          <c:showPercent val="0"/>
          <c:showBubbleSize val="0"/>
        </c:dLbls>
        <c:marker val="1"/>
        <c:smooth val="0"/>
        <c:axId val="111628288"/>
        <c:axId val="111630208"/>
      </c:lineChart>
      <c:dateAx>
        <c:axId val="111628288"/>
        <c:scaling>
          <c:orientation val="minMax"/>
        </c:scaling>
        <c:delete val="1"/>
        <c:axPos val="b"/>
        <c:numFmt formatCode="ge" sourceLinked="1"/>
        <c:majorTickMark val="none"/>
        <c:minorTickMark val="none"/>
        <c:tickLblPos val="none"/>
        <c:crossAx val="111630208"/>
        <c:crosses val="autoZero"/>
        <c:auto val="1"/>
        <c:lblOffset val="100"/>
        <c:baseTimeUnit val="years"/>
      </c:dateAx>
      <c:valAx>
        <c:axId val="1116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88.26</c:v>
                </c:pt>
                <c:pt idx="1">
                  <c:v>87.3</c:v>
                </c:pt>
                <c:pt idx="2">
                  <c:v>85.95</c:v>
                </c:pt>
                <c:pt idx="3">
                  <c:v>85.21</c:v>
                </c:pt>
                <c:pt idx="4">
                  <c:v>88.74</c:v>
                </c:pt>
              </c:numCache>
            </c:numRef>
          </c:val>
          <c:extLst>
            <c:ext xmlns:c16="http://schemas.microsoft.com/office/drawing/2014/chart" uri="{C3380CC4-5D6E-409C-BE32-E72D297353CC}">
              <c16:uniqueId val="{00000000-9A52-4965-9F25-496B5395A9A4}"/>
            </c:ext>
          </c:extLst>
        </c:ser>
        <c:dLbls>
          <c:showLegendKey val="0"/>
          <c:showVal val="0"/>
          <c:showCatName val="0"/>
          <c:showSerName val="0"/>
          <c:showPercent val="0"/>
          <c:showBubbleSize val="0"/>
        </c:dLbls>
        <c:gapWidth val="150"/>
        <c:axId val="111190784"/>
        <c:axId val="11119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52-4965-9F25-496B5395A9A4}"/>
            </c:ext>
          </c:extLst>
        </c:ser>
        <c:dLbls>
          <c:showLegendKey val="0"/>
          <c:showVal val="0"/>
          <c:showCatName val="0"/>
          <c:showSerName val="0"/>
          <c:showPercent val="0"/>
          <c:showBubbleSize val="0"/>
        </c:dLbls>
        <c:marker val="1"/>
        <c:smooth val="0"/>
        <c:axId val="111190784"/>
        <c:axId val="111192704"/>
      </c:lineChart>
      <c:dateAx>
        <c:axId val="111190784"/>
        <c:scaling>
          <c:orientation val="minMax"/>
        </c:scaling>
        <c:delete val="1"/>
        <c:axPos val="b"/>
        <c:numFmt formatCode="ge" sourceLinked="1"/>
        <c:majorTickMark val="none"/>
        <c:minorTickMark val="none"/>
        <c:tickLblPos val="none"/>
        <c:crossAx val="111192704"/>
        <c:crosses val="autoZero"/>
        <c:auto val="1"/>
        <c:lblOffset val="100"/>
        <c:baseTimeUnit val="years"/>
      </c:dateAx>
      <c:valAx>
        <c:axId val="1111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18-45DD-A362-76D97C00032F}"/>
            </c:ext>
          </c:extLst>
        </c:ser>
        <c:dLbls>
          <c:showLegendKey val="0"/>
          <c:showVal val="0"/>
          <c:showCatName val="0"/>
          <c:showSerName val="0"/>
          <c:showPercent val="0"/>
          <c:showBubbleSize val="0"/>
        </c:dLbls>
        <c:gapWidth val="150"/>
        <c:axId val="111235840"/>
        <c:axId val="11123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18-45DD-A362-76D97C00032F}"/>
            </c:ext>
          </c:extLst>
        </c:ser>
        <c:dLbls>
          <c:showLegendKey val="0"/>
          <c:showVal val="0"/>
          <c:showCatName val="0"/>
          <c:showSerName val="0"/>
          <c:showPercent val="0"/>
          <c:showBubbleSize val="0"/>
        </c:dLbls>
        <c:marker val="1"/>
        <c:smooth val="0"/>
        <c:axId val="111235840"/>
        <c:axId val="111237760"/>
      </c:lineChart>
      <c:dateAx>
        <c:axId val="111235840"/>
        <c:scaling>
          <c:orientation val="minMax"/>
        </c:scaling>
        <c:delete val="1"/>
        <c:axPos val="b"/>
        <c:numFmt formatCode="ge" sourceLinked="1"/>
        <c:majorTickMark val="none"/>
        <c:minorTickMark val="none"/>
        <c:tickLblPos val="none"/>
        <c:crossAx val="111237760"/>
        <c:crosses val="autoZero"/>
        <c:auto val="1"/>
        <c:lblOffset val="100"/>
        <c:baseTimeUnit val="years"/>
      </c:dateAx>
      <c:valAx>
        <c:axId val="11123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3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47-4A20-8ED8-E31C69008C21}"/>
            </c:ext>
          </c:extLst>
        </c:ser>
        <c:dLbls>
          <c:showLegendKey val="0"/>
          <c:showVal val="0"/>
          <c:showCatName val="0"/>
          <c:showSerName val="0"/>
          <c:showPercent val="0"/>
          <c:showBubbleSize val="0"/>
        </c:dLbls>
        <c:gapWidth val="150"/>
        <c:axId val="111281280"/>
        <c:axId val="11128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47-4A20-8ED8-E31C69008C21}"/>
            </c:ext>
          </c:extLst>
        </c:ser>
        <c:dLbls>
          <c:showLegendKey val="0"/>
          <c:showVal val="0"/>
          <c:showCatName val="0"/>
          <c:showSerName val="0"/>
          <c:showPercent val="0"/>
          <c:showBubbleSize val="0"/>
        </c:dLbls>
        <c:marker val="1"/>
        <c:smooth val="0"/>
        <c:axId val="111281280"/>
        <c:axId val="111283200"/>
      </c:lineChart>
      <c:dateAx>
        <c:axId val="111281280"/>
        <c:scaling>
          <c:orientation val="minMax"/>
        </c:scaling>
        <c:delete val="1"/>
        <c:axPos val="b"/>
        <c:numFmt formatCode="ge" sourceLinked="1"/>
        <c:majorTickMark val="none"/>
        <c:minorTickMark val="none"/>
        <c:tickLblPos val="none"/>
        <c:crossAx val="111283200"/>
        <c:crosses val="autoZero"/>
        <c:auto val="1"/>
        <c:lblOffset val="100"/>
        <c:baseTimeUnit val="years"/>
      </c:dateAx>
      <c:valAx>
        <c:axId val="1112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63-4371-9F3D-3121BCD39070}"/>
            </c:ext>
          </c:extLst>
        </c:ser>
        <c:dLbls>
          <c:showLegendKey val="0"/>
          <c:showVal val="0"/>
          <c:showCatName val="0"/>
          <c:showSerName val="0"/>
          <c:showPercent val="0"/>
          <c:showBubbleSize val="0"/>
        </c:dLbls>
        <c:gapWidth val="150"/>
        <c:axId val="111322624"/>
        <c:axId val="11132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63-4371-9F3D-3121BCD39070}"/>
            </c:ext>
          </c:extLst>
        </c:ser>
        <c:dLbls>
          <c:showLegendKey val="0"/>
          <c:showVal val="0"/>
          <c:showCatName val="0"/>
          <c:showSerName val="0"/>
          <c:showPercent val="0"/>
          <c:showBubbleSize val="0"/>
        </c:dLbls>
        <c:marker val="1"/>
        <c:smooth val="0"/>
        <c:axId val="111322624"/>
        <c:axId val="111324544"/>
      </c:lineChart>
      <c:dateAx>
        <c:axId val="111322624"/>
        <c:scaling>
          <c:orientation val="minMax"/>
        </c:scaling>
        <c:delete val="1"/>
        <c:axPos val="b"/>
        <c:numFmt formatCode="ge" sourceLinked="1"/>
        <c:majorTickMark val="none"/>
        <c:minorTickMark val="none"/>
        <c:tickLblPos val="none"/>
        <c:crossAx val="111324544"/>
        <c:crosses val="autoZero"/>
        <c:auto val="1"/>
        <c:lblOffset val="100"/>
        <c:baseTimeUnit val="years"/>
      </c:dateAx>
      <c:valAx>
        <c:axId val="11132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2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12-416B-ACDC-DACEAF2EBE9A}"/>
            </c:ext>
          </c:extLst>
        </c:ser>
        <c:dLbls>
          <c:showLegendKey val="0"/>
          <c:showVal val="0"/>
          <c:showCatName val="0"/>
          <c:showSerName val="0"/>
          <c:showPercent val="0"/>
          <c:showBubbleSize val="0"/>
        </c:dLbls>
        <c:gapWidth val="150"/>
        <c:axId val="111396736"/>
        <c:axId val="11139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12-416B-ACDC-DACEAF2EBE9A}"/>
            </c:ext>
          </c:extLst>
        </c:ser>
        <c:dLbls>
          <c:showLegendKey val="0"/>
          <c:showVal val="0"/>
          <c:showCatName val="0"/>
          <c:showSerName val="0"/>
          <c:showPercent val="0"/>
          <c:showBubbleSize val="0"/>
        </c:dLbls>
        <c:marker val="1"/>
        <c:smooth val="0"/>
        <c:axId val="111396736"/>
        <c:axId val="111398912"/>
      </c:lineChart>
      <c:dateAx>
        <c:axId val="111396736"/>
        <c:scaling>
          <c:orientation val="minMax"/>
        </c:scaling>
        <c:delete val="1"/>
        <c:axPos val="b"/>
        <c:numFmt formatCode="ge" sourceLinked="1"/>
        <c:majorTickMark val="none"/>
        <c:minorTickMark val="none"/>
        <c:tickLblPos val="none"/>
        <c:crossAx val="111398912"/>
        <c:crosses val="autoZero"/>
        <c:auto val="1"/>
        <c:lblOffset val="100"/>
        <c:baseTimeUnit val="years"/>
      </c:dateAx>
      <c:valAx>
        <c:axId val="1113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439.96</c:v>
                </c:pt>
                <c:pt idx="1">
                  <c:v>523.66999999999996</c:v>
                </c:pt>
                <c:pt idx="2">
                  <c:v>400.56</c:v>
                </c:pt>
                <c:pt idx="3">
                  <c:v>371.53</c:v>
                </c:pt>
                <c:pt idx="4">
                  <c:v>404.14</c:v>
                </c:pt>
              </c:numCache>
            </c:numRef>
          </c:val>
          <c:extLst>
            <c:ext xmlns:c16="http://schemas.microsoft.com/office/drawing/2014/chart" uri="{C3380CC4-5D6E-409C-BE32-E72D297353CC}">
              <c16:uniqueId val="{00000000-817F-4879-89A9-5C0472F7D6D2}"/>
            </c:ext>
          </c:extLst>
        </c:ser>
        <c:dLbls>
          <c:showLegendKey val="0"/>
          <c:showVal val="0"/>
          <c:showCatName val="0"/>
          <c:showSerName val="0"/>
          <c:showPercent val="0"/>
          <c:showBubbleSize val="0"/>
        </c:dLbls>
        <c:gapWidth val="150"/>
        <c:axId val="111446272"/>
        <c:axId val="11145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c:ext xmlns:c16="http://schemas.microsoft.com/office/drawing/2014/chart" uri="{C3380CC4-5D6E-409C-BE32-E72D297353CC}">
              <c16:uniqueId val="{00000001-817F-4879-89A9-5C0472F7D6D2}"/>
            </c:ext>
          </c:extLst>
        </c:ser>
        <c:dLbls>
          <c:showLegendKey val="0"/>
          <c:showVal val="0"/>
          <c:showCatName val="0"/>
          <c:showSerName val="0"/>
          <c:showPercent val="0"/>
          <c:showBubbleSize val="0"/>
        </c:dLbls>
        <c:marker val="1"/>
        <c:smooth val="0"/>
        <c:axId val="111446272"/>
        <c:axId val="111452544"/>
      </c:lineChart>
      <c:dateAx>
        <c:axId val="111446272"/>
        <c:scaling>
          <c:orientation val="minMax"/>
        </c:scaling>
        <c:delete val="1"/>
        <c:axPos val="b"/>
        <c:numFmt formatCode="ge" sourceLinked="1"/>
        <c:majorTickMark val="none"/>
        <c:minorTickMark val="none"/>
        <c:tickLblPos val="none"/>
        <c:crossAx val="111452544"/>
        <c:crosses val="autoZero"/>
        <c:auto val="1"/>
        <c:lblOffset val="100"/>
        <c:baseTimeUnit val="years"/>
      </c:dateAx>
      <c:valAx>
        <c:axId val="1114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86.23</c:v>
                </c:pt>
                <c:pt idx="1">
                  <c:v>78.98</c:v>
                </c:pt>
                <c:pt idx="2">
                  <c:v>98.5</c:v>
                </c:pt>
                <c:pt idx="3">
                  <c:v>91.39</c:v>
                </c:pt>
                <c:pt idx="4">
                  <c:v>80.400000000000006</c:v>
                </c:pt>
              </c:numCache>
            </c:numRef>
          </c:val>
          <c:extLst>
            <c:ext xmlns:c16="http://schemas.microsoft.com/office/drawing/2014/chart" uri="{C3380CC4-5D6E-409C-BE32-E72D297353CC}">
              <c16:uniqueId val="{00000000-30EE-4D0B-8C0E-912FF2A64F47}"/>
            </c:ext>
          </c:extLst>
        </c:ser>
        <c:dLbls>
          <c:showLegendKey val="0"/>
          <c:showVal val="0"/>
          <c:showCatName val="0"/>
          <c:showSerName val="0"/>
          <c:showPercent val="0"/>
          <c:showBubbleSize val="0"/>
        </c:dLbls>
        <c:gapWidth val="150"/>
        <c:axId val="111491712"/>
        <c:axId val="11150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c:ext xmlns:c16="http://schemas.microsoft.com/office/drawing/2014/chart" uri="{C3380CC4-5D6E-409C-BE32-E72D297353CC}">
              <c16:uniqueId val="{00000001-30EE-4D0B-8C0E-912FF2A64F47}"/>
            </c:ext>
          </c:extLst>
        </c:ser>
        <c:dLbls>
          <c:showLegendKey val="0"/>
          <c:showVal val="0"/>
          <c:showCatName val="0"/>
          <c:showSerName val="0"/>
          <c:showPercent val="0"/>
          <c:showBubbleSize val="0"/>
        </c:dLbls>
        <c:marker val="1"/>
        <c:smooth val="0"/>
        <c:axId val="111491712"/>
        <c:axId val="111506176"/>
      </c:lineChart>
      <c:dateAx>
        <c:axId val="111491712"/>
        <c:scaling>
          <c:orientation val="minMax"/>
        </c:scaling>
        <c:delete val="1"/>
        <c:axPos val="b"/>
        <c:numFmt formatCode="ge" sourceLinked="1"/>
        <c:majorTickMark val="none"/>
        <c:minorTickMark val="none"/>
        <c:tickLblPos val="none"/>
        <c:crossAx val="111506176"/>
        <c:crosses val="autoZero"/>
        <c:auto val="1"/>
        <c:lblOffset val="100"/>
        <c:baseTimeUnit val="years"/>
      </c:dateAx>
      <c:valAx>
        <c:axId val="1115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190.2</c:v>
                </c:pt>
                <c:pt idx="1">
                  <c:v>216.23</c:v>
                </c:pt>
                <c:pt idx="2">
                  <c:v>184.23</c:v>
                </c:pt>
                <c:pt idx="3">
                  <c:v>197.89</c:v>
                </c:pt>
                <c:pt idx="4">
                  <c:v>187.73</c:v>
                </c:pt>
              </c:numCache>
            </c:numRef>
          </c:val>
          <c:extLst>
            <c:ext xmlns:c16="http://schemas.microsoft.com/office/drawing/2014/chart" uri="{C3380CC4-5D6E-409C-BE32-E72D297353CC}">
              <c16:uniqueId val="{00000000-9E8C-4D65-9B41-87DDFFE0334C}"/>
            </c:ext>
          </c:extLst>
        </c:ser>
        <c:dLbls>
          <c:showLegendKey val="0"/>
          <c:showVal val="0"/>
          <c:showCatName val="0"/>
          <c:showSerName val="0"/>
          <c:showPercent val="0"/>
          <c:showBubbleSize val="0"/>
        </c:dLbls>
        <c:gapWidth val="150"/>
        <c:axId val="111524864"/>
        <c:axId val="11153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c:ext xmlns:c16="http://schemas.microsoft.com/office/drawing/2014/chart" uri="{C3380CC4-5D6E-409C-BE32-E72D297353CC}">
              <c16:uniqueId val="{00000001-9E8C-4D65-9B41-87DDFFE0334C}"/>
            </c:ext>
          </c:extLst>
        </c:ser>
        <c:dLbls>
          <c:showLegendKey val="0"/>
          <c:showVal val="0"/>
          <c:showCatName val="0"/>
          <c:showSerName val="0"/>
          <c:showPercent val="0"/>
          <c:showBubbleSize val="0"/>
        </c:dLbls>
        <c:marker val="1"/>
        <c:smooth val="0"/>
        <c:axId val="111524864"/>
        <c:axId val="111531136"/>
      </c:lineChart>
      <c:dateAx>
        <c:axId val="111524864"/>
        <c:scaling>
          <c:orientation val="minMax"/>
        </c:scaling>
        <c:delete val="1"/>
        <c:axPos val="b"/>
        <c:numFmt formatCode="ge" sourceLinked="1"/>
        <c:majorTickMark val="none"/>
        <c:minorTickMark val="none"/>
        <c:tickLblPos val="none"/>
        <c:crossAx val="111531136"/>
        <c:crosses val="autoZero"/>
        <c:auto val="1"/>
        <c:lblOffset val="100"/>
        <c:baseTimeUnit val="years"/>
      </c:dateAx>
      <c:valAx>
        <c:axId val="1115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八幡浜市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tr">
        <f>データ!$M$6</f>
        <v>非設置</v>
      </c>
      <c r="AE8" s="49"/>
      <c r="AF8" s="49"/>
      <c r="AG8" s="49"/>
      <c r="AH8" s="49"/>
      <c r="AI8" s="49"/>
      <c r="AJ8" s="49"/>
      <c r="AK8" s="3"/>
      <c r="AL8" s="50">
        <f>データ!S6</f>
        <v>33850</v>
      </c>
      <c r="AM8" s="50"/>
      <c r="AN8" s="50"/>
      <c r="AO8" s="50"/>
      <c r="AP8" s="50"/>
      <c r="AQ8" s="50"/>
      <c r="AR8" s="50"/>
      <c r="AS8" s="50"/>
      <c r="AT8" s="45">
        <f>データ!T6</f>
        <v>132.65</v>
      </c>
      <c r="AU8" s="45"/>
      <c r="AV8" s="45"/>
      <c r="AW8" s="45"/>
      <c r="AX8" s="45"/>
      <c r="AY8" s="45"/>
      <c r="AZ8" s="45"/>
      <c r="BA8" s="45"/>
      <c r="BB8" s="45">
        <f>データ!U6</f>
        <v>255.18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72.02</v>
      </c>
      <c r="Q10" s="45"/>
      <c r="R10" s="45"/>
      <c r="S10" s="45"/>
      <c r="T10" s="45"/>
      <c r="U10" s="45"/>
      <c r="V10" s="45"/>
      <c r="W10" s="45">
        <f>データ!Q6</f>
        <v>37.78</v>
      </c>
      <c r="X10" s="45"/>
      <c r="Y10" s="45"/>
      <c r="Z10" s="45"/>
      <c r="AA10" s="45"/>
      <c r="AB10" s="45"/>
      <c r="AC10" s="45"/>
      <c r="AD10" s="50">
        <f>データ!R6</f>
        <v>3000</v>
      </c>
      <c r="AE10" s="50"/>
      <c r="AF10" s="50"/>
      <c r="AG10" s="50"/>
      <c r="AH10" s="50"/>
      <c r="AI10" s="50"/>
      <c r="AJ10" s="50"/>
      <c r="AK10" s="2"/>
      <c r="AL10" s="50">
        <f>データ!V6</f>
        <v>24142</v>
      </c>
      <c r="AM10" s="50"/>
      <c r="AN10" s="50"/>
      <c r="AO10" s="50"/>
      <c r="AP10" s="50"/>
      <c r="AQ10" s="50"/>
      <c r="AR10" s="50"/>
      <c r="AS10" s="50"/>
      <c r="AT10" s="45">
        <f>データ!W6</f>
        <v>5.45</v>
      </c>
      <c r="AU10" s="45"/>
      <c r="AV10" s="45"/>
      <c r="AW10" s="45"/>
      <c r="AX10" s="45"/>
      <c r="AY10" s="45"/>
      <c r="AZ10" s="45"/>
      <c r="BA10" s="45"/>
      <c r="BB10" s="45">
        <f>データ!X6</f>
        <v>4429.72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0k3X2PGE3lbXaLeGdBRHLha66AFhp5o2Cais4qZyfuTmAjJrTy3oxzQBQ/+7Cod7dNxtbe2dqtDco7ifJZNhcg==" saltValue="qZhMQLB6z6MXuyX2NADWB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382043</v>
      </c>
      <c r="D6" s="33">
        <f t="shared" si="3"/>
        <v>47</v>
      </c>
      <c r="E6" s="33">
        <f t="shared" si="3"/>
        <v>17</v>
      </c>
      <c r="F6" s="33">
        <f t="shared" si="3"/>
        <v>1</v>
      </c>
      <c r="G6" s="33">
        <f t="shared" si="3"/>
        <v>0</v>
      </c>
      <c r="H6" s="33" t="str">
        <f t="shared" si="3"/>
        <v>愛媛県　八幡浜市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72.02</v>
      </c>
      <c r="Q6" s="34">
        <f t="shared" si="3"/>
        <v>37.78</v>
      </c>
      <c r="R6" s="34">
        <f t="shared" si="3"/>
        <v>3000</v>
      </c>
      <c r="S6" s="34">
        <f t="shared" si="3"/>
        <v>33850</v>
      </c>
      <c r="T6" s="34">
        <f t="shared" si="3"/>
        <v>132.65</v>
      </c>
      <c r="U6" s="34">
        <f t="shared" si="3"/>
        <v>255.18</v>
      </c>
      <c r="V6" s="34">
        <f t="shared" si="3"/>
        <v>24142</v>
      </c>
      <c r="W6" s="34">
        <f t="shared" si="3"/>
        <v>5.45</v>
      </c>
      <c r="X6" s="34">
        <f t="shared" si="3"/>
        <v>4429.72</v>
      </c>
      <c r="Y6" s="35">
        <f>IF(Y7="",NA(),Y7)</f>
        <v>88.26</v>
      </c>
      <c r="Z6" s="35">
        <f t="shared" ref="Z6:AH6" si="4">IF(Z7="",NA(),Z7)</f>
        <v>87.3</v>
      </c>
      <c r="AA6" s="35">
        <f t="shared" si="4"/>
        <v>85.95</v>
      </c>
      <c r="AB6" s="35">
        <f t="shared" si="4"/>
        <v>85.21</v>
      </c>
      <c r="AC6" s="35">
        <f t="shared" si="4"/>
        <v>88.74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439.96</v>
      </c>
      <c r="BG6" s="35">
        <f t="shared" ref="BG6:BO6" si="7">IF(BG7="",NA(),BG7)</f>
        <v>523.66999999999996</v>
      </c>
      <c r="BH6" s="35">
        <f t="shared" si="7"/>
        <v>400.56</v>
      </c>
      <c r="BI6" s="35">
        <f t="shared" si="7"/>
        <v>371.53</v>
      </c>
      <c r="BJ6" s="35">
        <f t="shared" si="7"/>
        <v>404.14</v>
      </c>
      <c r="BK6" s="35">
        <f t="shared" si="7"/>
        <v>721.06</v>
      </c>
      <c r="BL6" s="35">
        <f t="shared" si="7"/>
        <v>862.87</v>
      </c>
      <c r="BM6" s="35">
        <f t="shared" si="7"/>
        <v>716.96</v>
      </c>
      <c r="BN6" s="35">
        <f t="shared" si="7"/>
        <v>799.11</v>
      </c>
      <c r="BO6" s="35">
        <f t="shared" si="7"/>
        <v>768.62</v>
      </c>
      <c r="BP6" s="34" t="str">
        <f>IF(BP7="","",IF(BP7="-","【-】","【"&amp;SUBSTITUTE(TEXT(BP7,"#,##0.00"),"-","△")&amp;"】"))</f>
        <v>【682.78】</v>
      </c>
      <c r="BQ6" s="35">
        <f>IF(BQ7="",NA(),BQ7)</f>
        <v>86.23</v>
      </c>
      <c r="BR6" s="35">
        <f t="shared" ref="BR6:BZ6" si="8">IF(BR7="",NA(),BR7)</f>
        <v>78.98</v>
      </c>
      <c r="BS6" s="35">
        <f t="shared" si="8"/>
        <v>98.5</v>
      </c>
      <c r="BT6" s="35">
        <f t="shared" si="8"/>
        <v>91.39</v>
      </c>
      <c r="BU6" s="35">
        <f t="shared" si="8"/>
        <v>80.400000000000006</v>
      </c>
      <c r="BV6" s="35">
        <f t="shared" si="8"/>
        <v>84.86</v>
      </c>
      <c r="BW6" s="35">
        <f t="shared" si="8"/>
        <v>85.39</v>
      </c>
      <c r="BX6" s="35">
        <f t="shared" si="8"/>
        <v>88.09</v>
      </c>
      <c r="BY6" s="35">
        <f t="shared" si="8"/>
        <v>87.69</v>
      </c>
      <c r="BZ6" s="35">
        <f t="shared" si="8"/>
        <v>88.06</v>
      </c>
      <c r="CA6" s="34" t="str">
        <f>IF(CA7="","",IF(CA7="-","【-】","【"&amp;SUBSTITUTE(TEXT(CA7,"#,##0.00"),"-","△")&amp;"】"))</f>
        <v>【100.91】</v>
      </c>
      <c r="CB6" s="35">
        <f>IF(CB7="",NA(),CB7)</f>
        <v>190.2</v>
      </c>
      <c r="CC6" s="35">
        <f t="shared" ref="CC6:CK6" si="9">IF(CC7="",NA(),CC7)</f>
        <v>216.23</v>
      </c>
      <c r="CD6" s="35">
        <f t="shared" si="9"/>
        <v>184.23</v>
      </c>
      <c r="CE6" s="35">
        <f t="shared" si="9"/>
        <v>197.89</v>
      </c>
      <c r="CF6" s="35">
        <f t="shared" si="9"/>
        <v>187.73</v>
      </c>
      <c r="CG6" s="35">
        <f t="shared" si="9"/>
        <v>188.14</v>
      </c>
      <c r="CH6" s="35">
        <f t="shared" si="9"/>
        <v>188.79</v>
      </c>
      <c r="CI6" s="35">
        <f t="shared" si="9"/>
        <v>181.8</v>
      </c>
      <c r="CJ6" s="35">
        <f t="shared" si="9"/>
        <v>180.07</v>
      </c>
      <c r="CK6" s="35">
        <f t="shared" si="9"/>
        <v>179.32</v>
      </c>
      <c r="CL6" s="34" t="str">
        <f>IF(CL7="","",IF(CL7="-","【-】","【"&amp;SUBSTITUTE(TEXT(CL7,"#,##0.00"),"-","△")&amp;"】"))</f>
        <v>【136.86】</v>
      </c>
      <c r="CM6" s="35">
        <f>IF(CM7="",NA(),CM7)</f>
        <v>100.37</v>
      </c>
      <c r="CN6" s="35">
        <f t="shared" ref="CN6:CV6" si="10">IF(CN7="",NA(),CN7)</f>
        <v>97.78</v>
      </c>
      <c r="CO6" s="35">
        <f t="shared" si="10"/>
        <v>86.92</v>
      </c>
      <c r="CP6" s="35">
        <f t="shared" si="10"/>
        <v>85.59</v>
      </c>
      <c r="CQ6" s="35">
        <f t="shared" si="10"/>
        <v>88.74</v>
      </c>
      <c r="CR6" s="35">
        <f t="shared" si="10"/>
        <v>64.23</v>
      </c>
      <c r="CS6" s="35">
        <f t="shared" si="10"/>
        <v>59.4</v>
      </c>
      <c r="CT6" s="35">
        <f t="shared" si="10"/>
        <v>59.35</v>
      </c>
      <c r="CU6" s="35">
        <f t="shared" si="10"/>
        <v>58.4</v>
      </c>
      <c r="CV6" s="35">
        <f t="shared" si="10"/>
        <v>58</v>
      </c>
      <c r="CW6" s="34" t="str">
        <f>IF(CW7="","",IF(CW7="-","【-】","【"&amp;SUBSTITUTE(TEXT(CW7,"#,##0.00"),"-","△")&amp;"】"))</f>
        <v>【58.98】</v>
      </c>
      <c r="CX6" s="35">
        <f>IF(CX7="",NA(),CX7)</f>
        <v>84.69</v>
      </c>
      <c r="CY6" s="35">
        <f t="shared" ref="CY6:DG6" si="11">IF(CY7="",NA(),CY7)</f>
        <v>83.83</v>
      </c>
      <c r="CZ6" s="35">
        <f t="shared" si="11"/>
        <v>84.69</v>
      </c>
      <c r="DA6" s="35">
        <f t="shared" si="11"/>
        <v>84.44</v>
      </c>
      <c r="DB6" s="35">
        <f t="shared" si="11"/>
        <v>85.27</v>
      </c>
      <c r="DC6" s="35">
        <f t="shared" si="11"/>
        <v>90.22</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382043</v>
      </c>
      <c r="D7" s="37">
        <v>47</v>
      </c>
      <c r="E7" s="37">
        <v>17</v>
      </c>
      <c r="F7" s="37">
        <v>1</v>
      </c>
      <c r="G7" s="37">
        <v>0</v>
      </c>
      <c r="H7" s="37" t="s">
        <v>97</v>
      </c>
      <c r="I7" s="37" t="s">
        <v>98</v>
      </c>
      <c r="J7" s="37" t="s">
        <v>99</v>
      </c>
      <c r="K7" s="37" t="s">
        <v>100</v>
      </c>
      <c r="L7" s="37" t="s">
        <v>101</v>
      </c>
      <c r="M7" s="37" t="s">
        <v>102</v>
      </c>
      <c r="N7" s="38" t="s">
        <v>103</v>
      </c>
      <c r="O7" s="38" t="s">
        <v>104</v>
      </c>
      <c r="P7" s="38">
        <v>72.02</v>
      </c>
      <c r="Q7" s="38">
        <v>37.78</v>
      </c>
      <c r="R7" s="38">
        <v>3000</v>
      </c>
      <c r="S7" s="38">
        <v>33850</v>
      </c>
      <c r="T7" s="38">
        <v>132.65</v>
      </c>
      <c r="U7" s="38">
        <v>255.18</v>
      </c>
      <c r="V7" s="38">
        <v>24142</v>
      </c>
      <c r="W7" s="38">
        <v>5.45</v>
      </c>
      <c r="X7" s="38">
        <v>4429.72</v>
      </c>
      <c r="Y7" s="38">
        <v>88.26</v>
      </c>
      <c r="Z7" s="38">
        <v>87.3</v>
      </c>
      <c r="AA7" s="38">
        <v>85.95</v>
      </c>
      <c r="AB7" s="38">
        <v>85.21</v>
      </c>
      <c r="AC7" s="38">
        <v>88.74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439.96</v>
      </c>
      <c r="BG7" s="38">
        <v>523.66999999999996</v>
      </c>
      <c r="BH7" s="38">
        <v>400.56</v>
      </c>
      <c r="BI7" s="38">
        <v>371.53</v>
      </c>
      <c r="BJ7" s="38">
        <v>404.14</v>
      </c>
      <c r="BK7" s="38">
        <v>721.06</v>
      </c>
      <c r="BL7" s="38">
        <v>862.87</v>
      </c>
      <c r="BM7" s="38">
        <v>716.96</v>
      </c>
      <c r="BN7" s="38">
        <v>799.11</v>
      </c>
      <c r="BO7" s="38">
        <v>768.62</v>
      </c>
      <c r="BP7" s="38">
        <v>682.78</v>
      </c>
      <c r="BQ7" s="38">
        <v>86.23</v>
      </c>
      <c r="BR7" s="38">
        <v>78.98</v>
      </c>
      <c r="BS7" s="38">
        <v>98.5</v>
      </c>
      <c r="BT7" s="38">
        <v>91.39</v>
      </c>
      <c r="BU7" s="38">
        <v>80.400000000000006</v>
      </c>
      <c r="BV7" s="38">
        <v>84.86</v>
      </c>
      <c r="BW7" s="38">
        <v>85.39</v>
      </c>
      <c r="BX7" s="38">
        <v>88.09</v>
      </c>
      <c r="BY7" s="38">
        <v>87.69</v>
      </c>
      <c r="BZ7" s="38">
        <v>88.06</v>
      </c>
      <c r="CA7" s="38">
        <v>100.91</v>
      </c>
      <c r="CB7" s="38">
        <v>190.2</v>
      </c>
      <c r="CC7" s="38">
        <v>216.23</v>
      </c>
      <c r="CD7" s="38">
        <v>184.23</v>
      </c>
      <c r="CE7" s="38">
        <v>197.89</v>
      </c>
      <c r="CF7" s="38">
        <v>187.73</v>
      </c>
      <c r="CG7" s="38">
        <v>188.14</v>
      </c>
      <c r="CH7" s="38">
        <v>188.79</v>
      </c>
      <c r="CI7" s="38">
        <v>181.8</v>
      </c>
      <c r="CJ7" s="38">
        <v>180.07</v>
      </c>
      <c r="CK7" s="38">
        <v>179.32</v>
      </c>
      <c r="CL7" s="38">
        <v>136.86000000000001</v>
      </c>
      <c r="CM7" s="38">
        <v>100.37</v>
      </c>
      <c r="CN7" s="38">
        <v>97.78</v>
      </c>
      <c r="CO7" s="38">
        <v>86.92</v>
      </c>
      <c r="CP7" s="38">
        <v>85.59</v>
      </c>
      <c r="CQ7" s="38">
        <v>88.74</v>
      </c>
      <c r="CR7" s="38">
        <v>64.23</v>
      </c>
      <c r="CS7" s="38">
        <v>59.4</v>
      </c>
      <c r="CT7" s="38">
        <v>59.35</v>
      </c>
      <c r="CU7" s="38">
        <v>58.4</v>
      </c>
      <c r="CV7" s="38">
        <v>58</v>
      </c>
      <c r="CW7" s="38">
        <v>58.98</v>
      </c>
      <c r="CX7" s="38">
        <v>84.69</v>
      </c>
      <c r="CY7" s="38">
        <v>83.83</v>
      </c>
      <c r="CZ7" s="38">
        <v>84.69</v>
      </c>
      <c r="DA7" s="38">
        <v>84.44</v>
      </c>
      <c r="DB7" s="38">
        <v>85.27</v>
      </c>
      <c r="DC7" s="38">
        <v>90.22</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2020-01-16T03:00:27Z</cp:lastPrinted>
  <dcterms:created xsi:type="dcterms:W3CDTF">2019-12-05T05:07:12Z</dcterms:created>
  <dcterms:modified xsi:type="dcterms:W3CDTF">2020-02-14T04:07:04Z</dcterms:modified>
  <cp:category/>
</cp:coreProperties>
</file>