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H31（安岡）\03公営企業\07経営比較分析表\H30分   (H31文書に保存)\20200109 公営企業に係る経営比較分析表（平成30年度決算）の分析等について\09 HP掲載データ\04 八幡浜市\"/>
    </mc:Choice>
  </mc:AlternateContent>
  <workbookProtection workbookAlgorithmName="SHA-512" workbookHashValue="2VjCgntZXDiYHop6elyniiWjw1up2mp/rwFXQbGCqUTMa3Xez2Hbt8zqS8vywtewHBEBLMYCvY1gtBPWrpX7Rw==" workbookSaltValue="9Sto3iml0JRQBvSFFUsvzA==" workbookSpinCount="100000" lockStructure="1"/>
  <bookViews>
    <workbookView xWindow="0" yWindow="0" windowWidth="15360" windowHeight="7635"/>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W10" i="4" s="1"/>
  <c r="P6" i="5"/>
  <c r="P10" i="4" s="1"/>
  <c r="O6" i="5"/>
  <c r="N6" i="5"/>
  <c r="M6" i="5"/>
  <c r="AD8" i="4" s="1"/>
  <c r="L6" i="5"/>
  <c r="K6" i="5"/>
  <c r="J6" i="5"/>
  <c r="I6" i="5"/>
  <c r="B8" i="4" s="1"/>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I10" i="4"/>
  <c r="B10" i="4"/>
  <c r="BB8" i="4"/>
  <c r="AT8" i="4"/>
  <c r="AL8" i="4"/>
  <c r="W8" i="4"/>
  <c r="P8" i="4"/>
  <c r="I8" i="4"/>
  <c r="B6" i="4"/>
  <c r="C10" i="5" l="1"/>
  <c r="D10" i="5"/>
  <c r="E10" i="5"/>
  <c r="B10" i="5"/>
</calcChain>
</file>

<file path=xl/sharedStrings.xml><?xml version="1.0" encoding="utf-8"?>
<sst xmlns="http://schemas.openxmlformats.org/spreadsheetml/2006/main" count="220" uniqueCount="108">
  <si>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</si>
  <si>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</si>
  <si>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</si>
  <si>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</si>
  <si>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</si>
  <si>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</si>
  <si>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</si>
  <si>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</si>
  <si>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</si>
  <si>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</si>
  <si>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</si>
  <si>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</si>
  <si>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</si>
  <si>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</si>
  <si>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</si>
  <si>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</si>
  <si>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</si>
  <si>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</si>
  <si>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</si>
  <si>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</si>
  <si>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</si>
  <si>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</si>
  <si>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</si>
  <si>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</si>
  <si>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</si>
  <si>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</si>
  <si>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</si>
  <si>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</si>
  <si>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</si>
  <si>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</si>
  <si>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</si>
  <si>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</si>
  <si>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</si>
  <si>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</si>
  <si>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</si>
  <si>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</si>
  <si>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</si>
  <si>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</si>
  <si>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</si>
  <si>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</si>
  <si>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</si>
  <si>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</si>
  <si>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</si>
  <si>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</si>
  <si>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</si>
  <si>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</si>
  <si>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</si>
  <si>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</si>
  <si>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</si>
  <si>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</si>
  <si>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</si>
  <si>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</si>
  <si>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</si>
  <si>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</si>
  <si>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</si>
  <si>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</si>
  <si>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</si>
  <si>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</si>
  <si>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</si>
  <si>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</si>
  <si>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</si>
  <si>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</si>
  <si>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</si>
  <si>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</si>
  <si>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</si>
  <si>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</si>
  <si>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</si>
  <si>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</si>
  <si>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</si>
  <si>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</si>
  <si>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</si>
  <si>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</si>
  <si>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</si>
  <si>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</si>
  <si>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</si>
  <si>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</si>
  <si>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</si>
  <si>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</si>
  <si>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</si>
  <si>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</si>
  <si>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</si>
  <si>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</si>
  <si>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</si>
  <si>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</si>
  <si>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</si>
  <si>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</si>
  <si>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</si>
  <si>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</si>
  <si>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</si>
  <si>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</si>
  <si>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</si>
  <si>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</si>
  <si>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</si>
  <si>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八幡浜市</t>
  </si>
  <si>
    <t>法適用</t>
  </si>
  <si>
    <t>水道事業</t>
  </si>
  <si>
    <t>末端給水事業</t>
  </si>
  <si>
    <t>A5</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</si>
  <si>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</si>
  <si>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</si>
  <si>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</si>
  <si>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</si>
  <si>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</si>
  <si>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</si>
  <si>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</si>
  <si>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経常収支比率】本市ではH24.10月に改定率10.6%、H27.10月に10.0%の料金改定を実施しており、改定の翌年度は数値が改善しているが、その後は給水人口の減少等による給水収益の減により減少しており、改定の効果も限定的となっている。今後も給水収益は右肩下がりで推移すると見込んでおり、持続可能な経営基盤の強化を図るため、3年毎に料金改定検討委員会を開催し、適正な料金水準を協議する。
【累積欠損金比率】該当はないが、今後もH29年度末に策定した「経営戦略」に基づき健全経営に努める。
【流動比率】過去の料金改定の影響による流動資産の現金の増加により数値は増加傾向にあるが、今後は純利益の減少に加え、老朽管の更新（耐震化）工事の推進に伴い、流動負債の企業債の増加が見込まれるため動向を注視する必要がある。
【企業債残高対給水収益比率】全国平均、類団平均を下回っており適正な数値であるが、H28の耐震化工事開始に伴う企業債残高の増加により数値は増加傾向にある。今後も耐震化工事の企業債借り入れにより企業債残高の増加が見込まれるため、注視する必要がある。
【料金回収率】H27.10月の料金改定によりH28、H29は100％を上回ったが、H30は100％を下回り給水に係る費用が給水収益で賄えていない状況となっている。今後も100％を下回る状況が続くと思われるため、適正な料金水準を検討する必要がある。
【給水原価】全国平均、類団平均を上回っているのは、総費用の約3割を占める南予水道企業団からの受水費が主要因と思われる。H28、H29の増加は簡水統合に伴う費用の増加による。今後は投資の効率化や維持管理費の削減等の経営改善が必要である。
【施設利用率】H25に事業変更認可を行い、適正な施設規模に見直したことにより全国平均、類団平均を上回っているが、今後は給水人口の減少等を踏まえ、周辺自治体、企業団との広域化・共同化を含めた施設の統廃合やダウンサイジング等の検討を行う必要がある。
【有収率】給・配水管が老朽化し、市内の至る所でほぼ毎日漏水が発生していることにより全国平均、類団平均を下回っている。今後も施設の日常点検や漏水調査を充実させ、老朽管更新事業を推進しながら有収率の向上を図る。</t>
    <rPh sb="1" eb="3">
      <t>ケイジョウ</t>
    </rPh>
    <rPh sb="3" eb="5">
      <t>シュウシ</t>
    </rPh>
    <rPh sb="5" eb="7">
      <t>ヒリツ</t>
    </rPh>
    <rPh sb="159" eb="160">
      <t>ハカ</t>
    </rPh>
    <rPh sb="165" eb="166">
      <t>ネン</t>
    </rPh>
    <rPh sb="166" eb="167">
      <t>ゴト</t>
    </rPh>
    <rPh sb="168" eb="170">
      <t>リョウキン</t>
    </rPh>
    <rPh sb="170" eb="172">
      <t>カイテイ</t>
    </rPh>
    <rPh sb="172" eb="174">
      <t>ケントウ</t>
    </rPh>
    <rPh sb="174" eb="177">
      <t>イインカイ</t>
    </rPh>
    <rPh sb="178" eb="180">
      <t>カイサイ</t>
    </rPh>
    <rPh sb="182" eb="184">
      <t>テキセイ</t>
    </rPh>
    <rPh sb="185" eb="187">
      <t>リョウキン</t>
    </rPh>
    <rPh sb="187" eb="189">
      <t>スイジュン</t>
    </rPh>
    <rPh sb="190" eb="192">
      <t>キョウギ</t>
    </rPh>
    <rPh sb="197" eb="199">
      <t>ルイセキ</t>
    </rPh>
    <rPh sb="199" eb="202">
      <t>ケッソンキン</t>
    </rPh>
    <rPh sb="202" eb="204">
      <t>ヒリツ</t>
    </rPh>
    <rPh sb="205" eb="207">
      <t>ガイトウ</t>
    </rPh>
    <rPh sb="212" eb="214">
      <t>コンゴ</t>
    </rPh>
    <rPh sb="218" eb="220">
      <t>ネンド</t>
    </rPh>
    <rPh sb="220" eb="221">
      <t>マツ</t>
    </rPh>
    <rPh sb="222" eb="224">
      <t>サクテイ</t>
    </rPh>
    <rPh sb="227" eb="229">
      <t>ケイエイ</t>
    </rPh>
    <rPh sb="229" eb="231">
      <t>センリャク</t>
    </rPh>
    <rPh sb="233" eb="234">
      <t>モト</t>
    </rPh>
    <rPh sb="236" eb="238">
      <t>ケンゼン</t>
    </rPh>
    <rPh sb="238" eb="240">
      <t>ケイエイ</t>
    </rPh>
    <rPh sb="241" eb="242">
      <t>ツト</t>
    </rPh>
    <rPh sb="247" eb="249">
      <t>リュウドウ</t>
    </rPh>
    <rPh sb="249" eb="251">
      <t>ヒリツ</t>
    </rPh>
    <rPh sb="252" eb="254">
      <t>カコ</t>
    </rPh>
    <rPh sb="255" eb="257">
      <t>リョウキン</t>
    </rPh>
    <rPh sb="257" eb="259">
      <t>カイテイ</t>
    </rPh>
    <rPh sb="260" eb="262">
      <t>エイキョウ</t>
    </rPh>
    <rPh sb="265" eb="267">
      <t>リュウドウ</t>
    </rPh>
    <rPh sb="267" eb="269">
      <t>シサン</t>
    </rPh>
    <rPh sb="270" eb="272">
      <t>ゲンキン</t>
    </rPh>
    <rPh sb="273" eb="275">
      <t>ゾウカ</t>
    </rPh>
    <rPh sb="278" eb="280">
      <t>スウチ</t>
    </rPh>
    <rPh sb="281" eb="283">
      <t>ゾウカ</t>
    </rPh>
    <rPh sb="283" eb="285">
      <t>ケイコウ</t>
    </rPh>
    <rPh sb="290" eb="292">
      <t>コンゴ</t>
    </rPh>
    <rPh sb="293" eb="296">
      <t>ジュンリエキ</t>
    </rPh>
    <rPh sb="297" eb="299">
      <t>ゲンショウ</t>
    </rPh>
    <rPh sb="300" eb="301">
      <t>クワ</t>
    </rPh>
    <rPh sb="303" eb="305">
      <t>ロウキュウ</t>
    </rPh>
    <rPh sb="305" eb="306">
      <t>カン</t>
    </rPh>
    <rPh sb="307" eb="309">
      <t>コウシン</t>
    </rPh>
    <rPh sb="310" eb="313">
      <t>タイシンカ</t>
    </rPh>
    <rPh sb="314" eb="316">
      <t>コウジ</t>
    </rPh>
    <rPh sb="317" eb="319">
      <t>スイシン</t>
    </rPh>
    <rPh sb="320" eb="321">
      <t>トモナ</t>
    </rPh>
    <rPh sb="323" eb="325">
      <t>リュウドウ</t>
    </rPh>
    <rPh sb="325" eb="327">
      <t>フサイ</t>
    </rPh>
    <rPh sb="328" eb="330">
      <t>キギョウ</t>
    </rPh>
    <rPh sb="330" eb="331">
      <t>サイ</t>
    </rPh>
    <rPh sb="332" eb="334">
      <t>ゾウカ</t>
    </rPh>
    <rPh sb="335" eb="337">
      <t>ミコ</t>
    </rPh>
    <rPh sb="342" eb="344">
      <t>ドウコウ</t>
    </rPh>
    <rPh sb="345" eb="347">
      <t>チュウシ</t>
    </rPh>
    <rPh sb="349" eb="351">
      <t>ヒツヨウ</t>
    </rPh>
    <rPh sb="357" eb="359">
      <t>キギョウ</t>
    </rPh>
    <rPh sb="359" eb="360">
      <t>サイ</t>
    </rPh>
    <rPh sb="360" eb="362">
      <t>ザンダカ</t>
    </rPh>
    <rPh sb="362" eb="363">
      <t>タイ</t>
    </rPh>
    <rPh sb="363" eb="365">
      <t>キュウスイ</t>
    </rPh>
    <rPh sb="365" eb="367">
      <t>シュウエキ</t>
    </rPh>
    <rPh sb="367" eb="369">
      <t>ヒリツ</t>
    </rPh>
    <rPh sb="370" eb="372">
      <t>ゼンコク</t>
    </rPh>
    <rPh sb="372" eb="374">
      <t>ヘイキン</t>
    </rPh>
    <rPh sb="375" eb="376">
      <t>ルイ</t>
    </rPh>
    <rPh sb="376" eb="377">
      <t>ダン</t>
    </rPh>
    <rPh sb="377" eb="379">
      <t>ヘイキン</t>
    </rPh>
    <rPh sb="380" eb="382">
      <t>シタマワ</t>
    </rPh>
    <rPh sb="386" eb="388">
      <t>テキセイ</t>
    </rPh>
    <rPh sb="389" eb="391">
      <t>スウチ</t>
    </rPh>
    <rPh sb="400" eb="403">
      <t>タイシンカ</t>
    </rPh>
    <rPh sb="403" eb="405">
      <t>コウジ</t>
    </rPh>
    <rPh sb="405" eb="407">
      <t>カイシ</t>
    </rPh>
    <rPh sb="408" eb="409">
      <t>トモナ</t>
    </rPh>
    <rPh sb="410" eb="412">
      <t>キギョウ</t>
    </rPh>
    <rPh sb="412" eb="413">
      <t>サイ</t>
    </rPh>
    <rPh sb="413" eb="415">
      <t>ザンダカ</t>
    </rPh>
    <rPh sb="416" eb="418">
      <t>ゾウカ</t>
    </rPh>
    <rPh sb="421" eb="423">
      <t>スウチ</t>
    </rPh>
    <rPh sb="424" eb="426">
      <t>ゾウカ</t>
    </rPh>
    <rPh sb="426" eb="428">
      <t>ケイコウ</t>
    </rPh>
    <rPh sb="432" eb="434">
      <t>コンゴ</t>
    </rPh>
    <rPh sb="435" eb="438">
      <t>タイシンカ</t>
    </rPh>
    <rPh sb="438" eb="440">
      <t>コウジ</t>
    </rPh>
    <rPh sb="441" eb="443">
      <t>キギョウ</t>
    </rPh>
    <rPh sb="443" eb="444">
      <t>サイ</t>
    </rPh>
    <rPh sb="444" eb="445">
      <t>カ</t>
    </rPh>
    <rPh sb="446" eb="447">
      <t>イ</t>
    </rPh>
    <rPh sb="451" eb="453">
      <t>キギョウ</t>
    </rPh>
    <rPh sb="453" eb="454">
      <t>サイ</t>
    </rPh>
    <rPh sb="454" eb="456">
      <t>ザンダカ</t>
    </rPh>
    <rPh sb="457" eb="459">
      <t>ゾウカ</t>
    </rPh>
    <rPh sb="460" eb="462">
      <t>ミコ</t>
    </rPh>
    <rPh sb="468" eb="470">
      <t>チュウシ</t>
    </rPh>
    <rPh sb="472" eb="474">
      <t>ヒツヨウ</t>
    </rPh>
    <rPh sb="480" eb="482">
      <t>リョウキン</t>
    </rPh>
    <rPh sb="482" eb="484">
      <t>カイシュウ</t>
    </rPh>
    <rPh sb="484" eb="485">
      <t>リツ</t>
    </rPh>
    <rPh sb="492" eb="493">
      <t>ガツ</t>
    </rPh>
    <rPh sb="494" eb="496">
      <t>リョウキン</t>
    </rPh>
    <rPh sb="496" eb="498">
      <t>カイテイ</t>
    </rPh>
    <rPh sb="514" eb="516">
      <t>ウワマワ</t>
    </rPh>
    <rPh sb="529" eb="531">
      <t>シタマワ</t>
    </rPh>
    <rPh sb="532" eb="534">
      <t>キュウスイ</t>
    </rPh>
    <rPh sb="535" eb="536">
      <t>カカ</t>
    </rPh>
    <rPh sb="537" eb="539">
      <t>ヒヨウ</t>
    </rPh>
    <rPh sb="540" eb="542">
      <t>キュウスイ</t>
    </rPh>
    <rPh sb="542" eb="544">
      <t>シュウエキ</t>
    </rPh>
    <rPh sb="545" eb="546">
      <t>マカナ</t>
    </rPh>
    <rPh sb="551" eb="553">
      <t>ジョウキョウ</t>
    </rPh>
    <rPh sb="560" eb="562">
      <t>コンゴ</t>
    </rPh>
    <rPh sb="568" eb="570">
      <t>シタマワ</t>
    </rPh>
    <rPh sb="571" eb="573">
      <t>ジョウキョウ</t>
    </rPh>
    <rPh sb="574" eb="575">
      <t>ツヅ</t>
    </rPh>
    <rPh sb="577" eb="578">
      <t>オモ</t>
    </rPh>
    <rPh sb="584" eb="586">
      <t>テキセイ</t>
    </rPh>
    <rPh sb="587" eb="589">
      <t>リョウキン</t>
    </rPh>
    <rPh sb="589" eb="591">
      <t>スイジュン</t>
    </rPh>
    <rPh sb="592" eb="594">
      <t>ケントウ</t>
    </rPh>
    <rPh sb="596" eb="598">
      <t>ヒツヨウ</t>
    </rPh>
    <rPh sb="604" eb="606">
      <t>キュウスイ</t>
    </rPh>
    <rPh sb="606" eb="608">
      <t>ゲンカ</t>
    </rPh>
    <rPh sb="609" eb="611">
      <t>ゼンコク</t>
    </rPh>
    <rPh sb="611" eb="613">
      <t>ヘイキン</t>
    </rPh>
    <rPh sb="614" eb="615">
      <t>ルイ</t>
    </rPh>
    <rPh sb="615" eb="616">
      <t>ダン</t>
    </rPh>
    <rPh sb="616" eb="618">
      <t>ヘイキン</t>
    </rPh>
    <rPh sb="619" eb="621">
      <t>ウワマワ</t>
    </rPh>
    <rPh sb="628" eb="631">
      <t>ソウヒヨウ</t>
    </rPh>
    <rPh sb="632" eb="633">
      <t>ヤク</t>
    </rPh>
    <rPh sb="634" eb="635">
      <t>ワリ</t>
    </rPh>
    <rPh sb="636" eb="637">
      <t>シ</t>
    </rPh>
    <rPh sb="639" eb="641">
      <t>ナンヨ</t>
    </rPh>
    <rPh sb="641" eb="643">
      <t>スイドウ</t>
    </rPh>
    <rPh sb="643" eb="645">
      <t>キギョウ</t>
    </rPh>
    <rPh sb="645" eb="646">
      <t>ダン</t>
    </rPh>
    <rPh sb="649" eb="651">
      <t>ジュスイ</t>
    </rPh>
    <rPh sb="651" eb="652">
      <t>ヒ</t>
    </rPh>
    <rPh sb="653" eb="654">
      <t>シュ</t>
    </rPh>
    <rPh sb="654" eb="656">
      <t>ヨウイン</t>
    </rPh>
    <rPh sb="657" eb="658">
      <t>オモ</t>
    </rPh>
    <rPh sb="670" eb="672">
      <t>ゾウカ</t>
    </rPh>
    <rPh sb="673" eb="675">
      <t>カンスイ</t>
    </rPh>
    <rPh sb="675" eb="677">
      <t>トウゴウ</t>
    </rPh>
    <rPh sb="678" eb="679">
      <t>トモナ</t>
    </rPh>
    <rPh sb="680" eb="682">
      <t>ヒヨウ</t>
    </rPh>
    <rPh sb="683" eb="685">
      <t>ゾウカ</t>
    </rPh>
    <rPh sb="689" eb="691">
      <t>コンゴ</t>
    </rPh>
    <rPh sb="692" eb="694">
      <t>トウシ</t>
    </rPh>
    <rPh sb="695" eb="698">
      <t>コウリツカ</t>
    </rPh>
    <rPh sb="699" eb="701">
      <t>イジ</t>
    </rPh>
    <rPh sb="701" eb="703">
      <t>カンリ</t>
    </rPh>
    <rPh sb="703" eb="704">
      <t>ヒ</t>
    </rPh>
    <rPh sb="705" eb="707">
      <t>サクゲン</t>
    </rPh>
    <rPh sb="707" eb="708">
      <t>トウ</t>
    </rPh>
    <rPh sb="709" eb="711">
      <t>ケイエイ</t>
    </rPh>
    <rPh sb="711" eb="713">
      <t>カイゼン</t>
    </rPh>
    <rPh sb="714" eb="716">
      <t>ヒツヨウ</t>
    </rPh>
    <rPh sb="722" eb="724">
      <t>シセツ</t>
    </rPh>
    <rPh sb="724" eb="727">
      <t>リヨウリツ</t>
    </rPh>
    <rPh sb="732" eb="734">
      <t>ジギョウ</t>
    </rPh>
    <rPh sb="734" eb="736">
      <t>ヘンコウ</t>
    </rPh>
    <rPh sb="736" eb="738">
      <t>ニンカ</t>
    </rPh>
    <rPh sb="739" eb="740">
      <t>オコナ</t>
    </rPh>
    <rPh sb="742" eb="744">
      <t>テキセイ</t>
    </rPh>
    <rPh sb="745" eb="747">
      <t>シセツ</t>
    </rPh>
    <rPh sb="747" eb="749">
      <t>キボ</t>
    </rPh>
    <rPh sb="750" eb="752">
      <t>ミナオ</t>
    </rPh>
    <rPh sb="759" eb="761">
      <t>ゼンコク</t>
    </rPh>
    <rPh sb="761" eb="763">
      <t>ヘイキン</t>
    </rPh>
    <rPh sb="764" eb="765">
      <t>ルイ</t>
    </rPh>
    <rPh sb="765" eb="766">
      <t>ダン</t>
    </rPh>
    <rPh sb="766" eb="768">
      <t>ヘイキン</t>
    </rPh>
    <rPh sb="769" eb="771">
      <t>ウワマワ</t>
    </rPh>
    <rPh sb="777" eb="779">
      <t>コンゴ</t>
    </rPh>
    <rPh sb="780" eb="782">
      <t>キュウスイ</t>
    </rPh>
    <rPh sb="782" eb="784">
      <t>ジンコウ</t>
    </rPh>
    <rPh sb="785" eb="787">
      <t>ゲンショウ</t>
    </rPh>
    <rPh sb="787" eb="788">
      <t>トウ</t>
    </rPh>
    <rPh sb="789" eb="790">
      <t>フ</t>
    </rPh>
    <rPh sb="793" eb="795">
      <t>シュウヘン</t>
    </rPh>
    <rPh sb="795" eb="798">
      <t>ジチタイ</t>
    </rPh>
    <rPh sb="799" eb="801">
      <t>キギョウ</t>
    </rPh>
    <rPh sb="801" eb="802">
      <t>ダン</t>
    </rPh>
    <rPh sb="804" eb="807">
      <t>コウイキカ</t>
    </rPh>
    <rPh sb="808" eb="811">
      <t>キョウドウカ</t>
    </rPh>
    <rPh sb="812" eb="813">
      <t>フク</t>
    </rPh>
    <rPh sb="815" eb="817">
      <t>シセツ</t>
    </rPh>
    <rPh sb="818" eb="821">
      <t>トウハイゴウ</t>
    </rPh>
    <rPh sb="830" eb="831">
      <t>トウ</t>
    </rPh>
    <rPh sb="832" eb="834">
      <t>ケントウ</t>
    </rPh>
    <rPh sb="835" eb="836">
      <t>オコナ</t>
    </rPh>
    <rPh sb="837" eb="839">
      <t>ヒツヨウ</t>
    </rPh>
    <rPh sb="845" eb="846">
      <t>ユウ</t>
    </rPh>
    <rPh sb="846" eb="848">
      <t>シュウリツ</t>
    </rPh>
    <rPh sb="849" eb="850">
      <t>キュウ</t>
    </rPh>
    <rPh sb="851" eb="853">
      <t>ハイスイ</t>
    </rPh>
    <rPh sb="853" eb="854">
      <t>カン</t>
    </rPh>
    <rPh sb="855" eb="858">
      <t>ロウキュウカ</t>
    </rPh>
    <rPh sb="860" eb="862">
      <t>シナイ</t>
    </rPh>
    <rPh sb="863" eb="864">
      <t>イタル</t>
    </rPh>
    <rPh sb="865" eb="866">
      <t>トコロ</t>
    </rPh>
    <rPh sb="869" eb="871">
      <t>マイニチ</t>
    </rPh>
    <rPh sb="871" eb="873">
      <t>ロウスイ</t>
    </rPh>
    <rPh sb="874" eb="876">
      <t>ハッセイ</t>
    </rPh>
    <rPh sb="885" eb="887">
      <t>ゼンコク</t>
    </rPh>
    <rPh sb="887" eb="889">
      <t>ヘイキン</t>
    </rPh>
    <rPh sb="890" eb="891">
      <t>ルイ</t>
    </rPh>
    <rPh sb="891" eb="892">
      <t>ダン</t>
    </rPh>
    <rPh sb="892" eb="894">
      <t>ヘイキン</t>
    </rPh>
    <rPh sb="895" eb="897">
      <t>シタマワ</t>
    </rPh>
    <rPh sb="902" eb="904">
      <t>コンゴ</t>
    </rPh>
    <rPh sb="905" eb="907">
      <t>シセツ</t>
    </rPh>
    <rPh sb="908" eb="910">
      <t>ニチジョウ</t>
    </rPh>
    <rPh sb="910" eb="912">
      <t>テンケン</t>
    </rPh>
    <rPh sb="913" eb="915">
      <t>ロウスイ</t>
    </rPh>
    <rPh sb="915" eb="917">
      <t>チョウサ</t>
    </rPh>
    <rPh sb="918" eb="920">
      <t>ジュウジツ</t>
    </rPh>
    <rPh sb="923" eb="925">
      <t>ロウキュウ</t>
    </rPh>
    <rPh sb="925" eb="926">
      <t>カン</t>
    </rPh>
    <rPh sb="926" eb="928">
      <t>コウシン</t>
    </rPh>
    <rPh sb="928" eb="930">
      <t>ジギョウ</t>
    </rPh>
    <rPh sb="931" eb="933">
      <t>スイシン</t>
    </rPh>
    <rPh sb="937" eb="938">
      <t>ユウ</t>
    </rPh>
    <rPh sb="938" eb="940">
      <t>シュウリツ</t>
    </rPh>
    <rPh sb="941" eb="943">
      <t>コウジョウ</t>
    </rPh>
    <rPh sb="944" eb="945">
      <t>ハカ</t>
    </rPh>
    <phoneticPr fontId="4"/>
  </si>
  <si>
    <t xml:space="preserve">【有形固定資産減価償却率】全国平均、類団平均を上回っており、資産の老朽化が進んでいる。法定耐用年数に近い資産が多くなっており、施設等の更新の必要性が高まっているため、更新財源の確保や経営に与える影響を分析する必要がある。
【管路経年化率】全国平均、類団平均を上回っており、法定耐用年数を経過した管路を多く保有している。今後は更新投資を増やす必要があるが、全ての管路を更新するのは困難であるため、優先順位を定め、基幹管路や主要施設を中心に実施していく。更新については、財源の確保や経営に与える影響を分析する必要がある。
【管路更新率】H28から老朽管更新（耐震化）工事に着手したことにより数値は改善傾向にある。全国平均、類団平均を上回る更新ペースではあるが、現状のペースでも全てを更新するには約50年かかるため、事業費の平準化を図り、計画的かつ効率的な更新に取り組む必要がある。
</t>
    <rPh sb="1" eb="3">
      <t>ユウケイ</t>
    </rPh>
    <rPh sb="3" eb="5">
      <t>コテイ</t>
    </rPh>
    <rPh sb="5" eb="7">
      <t>シサン</t>
    </rPh>
    <rPh sb="7" eb="9">
      <t>ゲンカ</t>
    </rPh>
    <rPh sb="9" eb="11">
      <t>ショウキャク</t>
    </rPh>
    <rPh sb="11" eb="12">
      <t>リツ</t>
    </rPh>
    <rPh sb="13" eb="15">
      <t>ゼンコク</t>
    </rPh>
    <rPh sb="15" eb="17">
      <t>ヘイキン</t>
    </rPh>
    <rPh sb="18" eb="19">
      <t>ルイ</t>
    </rPh>
    <rPh sb="19" eb="20">
      <t>ダン</t>
    </rPh>
    <rPh sb="20" eb="22">
      <t>ヘイキン</t>
    </rPh>
    <rPh sb="23" eb="25">
      <t>ウワマワ</t>
    </rPh>
    <rPh sb="30" eb="32">
      <t>シサン</t>
    </rPh>
    <rPh sb="33" eb="36">
      <t>ロウキュウカ</t>
    </rPh>
    <rPh sb="37" eb="38">
      <t>スス</t>
    </rPh>
    <rPh sb="43" eb="45">
      <t>ホウテイ</t>
    </rPh>
    <rPh sb="45" eb="47">
      <t>タイヨウ</t>
    </rPh>
    <rPh sb="47" eb="49">
      <t>ネンスウ</t>
    </rPh>
    <rPh sb="50" eb="51">
      <t>チカ</t>
    </rPh>
    <rPh sb="52" eb="54">
      <t>シサン</t>
    </rPh>
    <rPh sb="55" eb="56">
      <t>オオ</t>
    </rPh>
    <rPh sb="63" eb="65">
      <t>シセツ</t>
    </rPh>
    <rPh sb="65" eb="66">
      <t>トウ</t>
    </rPh>
    <rPh sb="67" eb="69">
      <t>コウシン</t>
    </rPh>
    <rPh sb="70" eb="73">
      <t>ヒツヨウセイ</t>
    </rPh>
    <rPh sb="74" eb="75">
      <t>タカ</t>
    </rPh>
    <rPh sb="83" eb="85">
      <t>コウシン</t>
    </rPh>
    <rPh sb="85" eb="87">
      <t>ザイゲン</t>
    </rPh>
    <rPh sb="88" eb="90">
      <t>カクホ</t>
    </rPh>
    <rPh sb="91" eb="93">
      <t>ケイエイ</t>
    </rPh>
    <rPh sb="94" eb="95">
      <t>アタ</t>
    </rPh>
    <rPh sb="97" eb="99">
      <t>エイキョウ</t>
    </rPh>
    <rPh sb="100" eb="102">
      <t>ブンセキ</t>
    </rPh>
    <rPh sb="104" eb="106">
      <t>ヒツヨウ</t>
    </rPh>
    <rPh sb="112" eb="114">
      <t>カンロ</t>
    </rPh>
    <rPh sb="114" eb="117">
      <t>ケイネンカ</t>
    </rPh>
    <rPh sb="119" eb="121">
      <t>ゼンコク</t>
    </rPh>
    <rPh sb="121" eb="123">
      <t>ヘイキン</t>
    </rPh>
    <rPh sb="124" eb="125">
      <t>ルイ</t>
    </rPh>
    <rPh sb="125" eb="126">
      <t>ダン</t>
    </rPh>
    <rPh sb="126" eb="128">
      <t>ヘイキン</t>
    </rPh>
    <rPh sb="129" eb="131">
      <t>ウワマワ</t>
    </rPh>
    <rPh sb="136" eb="138">
      <t>ホウテイ</t>
    </rPh>
    <rPh sb="138" eb="140">
      <t>タイヨウ</t>
    </rPh>
    <rPh sb="140" eb="142">
      <t>ネンスウ</t>
    </rPh>
    <rPh sb="143" eb="145">
      <t>ケイカ</t>
    </rPh>
    <rPh sb="147" eb="149">
      <t>カンロ</t>
    </rPh>
    <rPh sb="150" eb="151">
      <t>オオ</t>
    </rPh>
    <rPh sb="152" eb="154">
      <t>ホユウ</t>
    </rPh>
    <rPh sb="159" eb="161">
      <t>コンゴ</t>
    </rPh>
    <rPh sb="162" eb="164">
      <t>コウシン</t>
    </rPh>
    <rPh sb="164" eb="166">
      <t>トウシ</t>
    </rPh>
    <rPh sb="167" eb="168">
      <t>フ</t>
    </rPh>
    <rPh sb="260" eb="262">
      <t>カンロ</t>
    </rPh>
    <rPh sb="262" eb="264">
      <t>コウシン</t>
    </rPh>
    <rPh sb="264" eb="265">
      <t>リツ</t>
    </rPh>
    <rPh sb="271" eb="273">
      <t>ロウキュウ</t>
    </rPh>
    <rPh sb="273" eb="274">
      <t>カン</t>
    </rPh>
    <rPh sb="274" eb="276">
      <t>コウシン</t>
    </rPh>
    <rPh sb="277" eb="280">
      <t>タイシンカ</t>
    </rPh>
    <rPh sb="281" eb="283">
      <t>コウジ</t>
    </rPh>
    <rPh sb="284" eb="286">
      <t>チャクシュ</t>
    </rPh>
    <rPh sb="293" eb="295">
      <t>スウチ</t>
    </rPh>
    <rPh sb="296" eb="298">
      <t>カイゼン</t>
    </rPh>
    <rPh sb="298" eb="300">
      <t>ケイコウ</t>
    </rPh>
    <rPh sb="304" eb="306">
      <t>ゼンコク</t>
    </rPh>
    <rPh sb="306" eb="308">
      <t>ヘイキン</t>
    </rPh>
    <rPh sb="309" eb="310">
      <t>ルイ</t>
    </rPh>
    <rPh sb="310" eb="311">
      <t>ダン</t>
    </rPh>
    <rPh sb="311" eb="313">
      <t>ヘイキン</t>
    </rPh>
    <rPh sb="314" eb="316">
      <t>ウワマワ</t>
    </rPh>
    <rPh sb="317" eb="319">
      <t>コウシン</t>
    </rPh>
    <rPh sb="328" eb="330">
      <t>ゲンジョウ</t>
    </rPh>
    <rPh sb="336" eb="337">
      <t>スベ</t>
    </rPh>
    <rPh sb="339" eb="341">
      <t>コウシン</t>
    </rPh>
    <rPh sb="345" eb="346">
      <t>ヤク</t>
    </rPh>
    <rPh sb="348" eb="349">
      <t>ネン</t>
    </rPh>
    <rPh sb="355" eb="357">
      <t>ジギョウ</t>
    </rPh>
    <rPh sb="357" eb="358">
      <t>ヒ</t>
    </rPh>
    <rPh sb="359" eb="362">
      <t>ヘイジュンカ</t>
    </rPh>
    <rPh sb="363" eb="364">
      <t>ハカ</t>
    </rPh>
    <rPh sb="366" eb="369">
      <t>ケイカクテキ</t>
    </rPh>
    <rPh sb="371" eb="374">
      <t>コウリツテキ</t>
    </rPh>
    <rPh sb="375" eb="377">
      <t>コウシン</t>
    </rPh>
    <rPh sb="378" eb="379">
      <t>ト</t>
    </rPh>
    <rPh sb="380" eb="381">
      <t>ク</t>
    </rPh>
    <rPh sb="382" eb="384">
      <t>ヒツヨウ</t>
    </rPh>
    <phoneticPr fontId="4"/>
  </si>
  <si>
    <t>・経常収支比率は100％を上回っているが料金回収率が100％を下回り、給水に係る費用が給水収益で賄えていない状況となっている。
・有形固定資産減価償却率及び管路経年化率が高くなっており、施設更新の必要性が高まっている。H28から老朽管更新（耐震化）工事に着手しているが、今後も耐震化計画に基づきR9を目標とする基幹管路・施設の再構築に向けた同工事を計画的に実施していく。
・持続可能な経営基盤の強化を図るため、本市では3年毎に料金改定検討委員会を開催し、適正な料金水準を協議することとしている。
・今後は給水人口の減少等により経営環境が悪化するため、H29年度末に策定した「経営戦略」に基づき、安定した経営を行う。
・施設利用率は高いが、有収率が低水準であり施設の稼働が収益に十分結びついていない。
・漏水箇所の発見技術を磨くための各種研修会への参加に加えて、遠隔監視装置による監視を強化し、夜間流量の変化を中心に随時確認を行う。また、漏水調査を実施し、有収率の向上に努める。
・将来的な給水人口の減少等を踏まえ、周辺自治体や企業団との広域化・共同化を見据え、施設の統廃合・ダウンサイジング等の検討を行う。
・市ホームページやfacebookを活用した耐震化工事や漏水工事等に関する情報を発信している。また、利用者の水道事業への理解と関心を高めることを目的とした水道啓発イベントを開催している。R1年度は「経営戦略」の住民説明会を公民館単位で実施し、利用者と双方向的な広報活動を行っている。</t>
    <rPh sb="1" eb="3">
      <t>ケイジョウ</t>
    </rPh>
    <rPh sb="3" eb="5">
      <t>シュウシ</t>
    </rPh>
    <rPh sb="5" eb="7">
      <t>ヒリツ</t>
    </rPh>
    <rPh sb="13" eb="15">
      <t>ウワマワ</t>
    </rPh>
    <rPh sb="20" eb="22">
      <t>リョウキン</t>
    </rPh>
    <rPh sb="22" eb="24">
      <t>カイシュウ</t>
    </rPh>
    <rPh sb="24" eb="25">
      <t>リツ</t>
    </rPh>
    <rPh sb="31" eb="33">
      <t>シタマワ</t>
    </rPh>
    <rPh sb="35" eb="37">
      <t>キュウスイ</t>
    </rPh>
    <rPh sb="38" eb="39">
      <t>カカ</t>
    </rPh>
    <rPh sb="40" eb="42">
      <t>ヒヨウ</t>
    </rPh>
    <rPh sb="43" eb="45">
      <t>キュウスイ</t>
    </rPh>
    <rPh sb="45" eb="47">
      <t>シュウエキ</t>
    </rPh>
    <rPh sb="48" eb="49">
      <t>マカナ</t>
    </rPh>
    <rPh sb="54" eb="56">
      <t>ジョウキョウ</t>
    </rPh>
    <rPh sb="65" eb="67">
      <t>ユウケイ</t>
    </rPh>
    <rPh sb="67" eb="69">
      <t>コテイ</t>
    </rPh>
    <rPh sb="69" eb="71">
      <t>シサン</t>
    </rPh>
    <rPh sb="71" eb="73">
      <t>ゲンカ</t>
    </rPh>
    <rPh sb="73" eb="75">
      <t>ショウキャク</t>
    </rPh>
    <rPh sb="75" eb="76">
      <t>リツ</t>
    </rPh>
    <rPh sb="76" eb="77">
      <t>オヨ</t>
    </rPh>
    <rPh sb="78" eb="80">
      <t>カンロ</t>
    </rPh>
    <rPh sb="80" eb="83">
      <t>ケイネンカ</t>
    </rPh>
    <rPh sb="83" eb="84">
      <t>リツ</t>
    </rPh>
    <rPh sb="85" eb="86">
      <t>タカ</t>
    </rPh>
    <rPh sb="93" eb="95">
      <t>シセツ</t>
    </rPh>
    <rPh sb="95" eb="97">
      <t>コウシン</t>
    </rPh>
    <rPh sb="98" eb="101">
      <t>ヒツヨウセイ</t>
    </rPh>
    <rPh sb="102" eb="103">
      <t>タカ</t>
    </rPh>
    <rPh sb="114" eb="116">
      <t>ロウキュウ</t>
    </rPh>
    <rPh sb="116" eb="117">
      <t>カン</t>
    </rPh>
    <rPh sb="117" eb="119">
      <t>コウシン</t>
    </rPh>
    <rPh sb="120" eb="123">
      <t>タイシンカ</t>
    </rPh>
    <rPh sb="124" eb="126">
      <t>コウジ</t>
    </rPh>
    <rPh sb="127" eb="129">
      <t>チャクシュ</t>
    </rPh>
    <rPh sb="135" eb="137">
      <t>コンゴ</t>
    </rPh>
    <rPh sb="138" eb="141">
      <t>タイシンカ</t>
    </rPh>
    <rPh sb="141" eb="143">
      <t>ケイカク</t>
    </rPh>
    <rPh sb="144" eb="145">
      <t>モト</t>
    </rPh>
    <rPh sb="150" eb="152">
      <t>モクヒョウ</t>
    </rPh>
    <rPh sb="155" eb="157">
      <t>キカン</t>
    </rPh>
    <rPh sb="157" eb="159">
      <t>カンロ</t>
    </rPh>
    <rPh sb="160" eb="162">
      <t>シセツ</t>
    </rPh>
    <rPh sb="163" eb="166">
      <t>サイコウチク</t>
    </rPh>
    <rPh sb="167" eb="168">
      <t>ム</t>
    </rPh>
    <rPh sb="170" eb="171">
      <t>ドウ</t>
    </rPh>
    <rPh sb="171" eb="173">
      <t>コウジ</t>
    </rPh>
    <rPh sb="174" eb="177">
      <t>ケイカクテキ</t>
    </rPh>
    <rPh sb="178" eb="180">
      <t>ジッシ</t>
    </rPh>
    <rPh sb="249" eb="251">
      <t>コンゴ</t>
    </rPh>
    <rPh sb="252" eb="254">
      <t>キュウスイ</t>
    </rPh>
    <rPh sb="254" eb="256">
      <t>ジンコウ</t>
    </rPh>
    <rPh sb="257" eb="259">
      <t>ゲンショウ</t>
    </rPh>
    <rPh sb="259" eb="260">
      <t>トウ</t>
    </rPh>
    <rPh sb="263" eb="265">
      <t>ケイエイ</t>
    </rPh>
    <rPh sb="265" eb="267">
      <t>カンキョウ</t>
    </rPh>
    <rPh sb="268" eb="270">
      <t>アッカ</t>
    </rPh>
    <rPh sb="278" eb="280">
      <t>ネンド</t>
    </rPh>
    <rPh sb="280" eb="281">
      <t>マツ</t>
    </rPh>
    <rPh sb="282" eb="284">
      <t>サクテイ</t>
    </rPh>
    <rPh sb="287" eb="289">
      <t>ケイエイ</t>
    </rPh>
    <rPh sb="289" eb="291">
      <t>センリャク</t>
    </rPh>
    <rPh sb="293" eb="294">
      <t>モト</t>
    </rPh>
    <rPh sb="297" eb="299">
      <t>アンテイ</t>
    </rPh>
    <rPh sb="301" eb="303">
      <t>ケイエイ</t>
    </rPh>
    <rPh sb="304" eb="305">
      <t>オコナ</t>
    </rPh>
    <rPh sb="309" eb="311">
      <t>シセツ</t>
    </rPh>
    <rPh sb="311" eb="314">
      <t>リヨウリツ</t>
    </rPh>
    <rPh sb="315" eb="316">
      <t>タカ</t>
    </rPh>
    <rPh sb="319" eb="320">
      <t>ユウ</t>
    </rPh>
    <rPh sb="320" eb="322">
      <t>シュウリツ</t>
    </rPh>
    <rPh sb="323" eb="324">
      <t>テイ</t>
    </rPh>
    <rPh sb="324" eb="326">
      <t>スイジュン</t>
    </rPh>
    <rPh sb="329" eb="331">
      <t>シセツ</t>
    </rPh>
    <rPh sb="332" eb="334">
      <t>カドウ</t>
    </rPh>
    <rPh sb="335" eb="337">
      <t>シュウエキ</t>
    </rPh>
    <rPh sb="338" eb="340">
      <t>ジュウブン</t>
    </rPh>
    <rPh sb="340" eb="341">
      <t>ムス</t>
    </rPh>
    <rPh sb="351" eb="353">
      <t>ロウスイ</t>
    </rPh>
    <rPh sb="353" eb="355">
      <t>カショ</t>
    </rPh>
    <rPh sb="356" eb="358">
      <t>ハッケン</t>
    </rPh>
    <rPh sb="358" eb="360">
      <t>ギジュツ</t>
    </rPh>
    <rPh sb="361" eb="362">
      <t>ミガ</t>
    </rPh>
    <rPh sb="366" eb="368">
      <t>カクシュ</t>
    </rPh>
    <rPh sb="368" eb="370">
      <t>ケンシュウ</t>
    </rPh>
    <rPh sb="370" eb="371">
      <t>カイ</t>
    </rPh>
    <rPh sb="373" eb="375">
      <t>サンカ</t>
    </rPh>
    <rPh sb="376" eb="377">
      <t>クワ</t>
    </rPh>
    <rPh sb="380" eb="382">
      <t>エンカク</t>
    </rPh>
    <rPh sb="382" eb="384">
      <t>カンシ</t>
    </rPh>
    <rPh sb="384" eb="386">
      <t>ソウチ</t>
    </rPh>
    <rPh sb="389" eb="391">
      <t>カンシ</t>
    </rPh>
    <rPh sb="392" eb="394">
      <t>キョウカ</t>
    </rPh>
    <rPh sb="396" eb="398">
      <t>ヤカン</t>
    </rPh>
    <rPh sb="398" eb="400">
      <t>リュウリョウ</t>
    </rPh>
    <rPh sb="401" eb="403">
      <t>ヘンカ</t>
    </rPh>
    <rPh sb="404" eb="406">
      <t>チュウシン</t>
    </rPh>
    <rPh sb="407" eb="409">
      <t>ズイジ</t>
    </rPh>
    <rPh sb="409" eb="411">
      <t>カクニン</t>
    </rPh>
    <rPh sb="412" eb="413">
      <t>オコナ</t>
    </rPh>
    <rPh sb="418" eb="420">
      <t>ロウスイ</t>
    </rPh>
    <rPh sb="420" eb="422">
      <t>チョウサ</t>
    </rPh>
    <rPh sb="423" eb="425">
      <t>ジッシ</t>
    </rPh>
    <rPh sb="427" eb="428">
      <t>ユウ</t>
    </rPh>
    <rPh sb="428" eb="430">
      <t>シュウリツ</t>
    </rPh>
    <rPh sb="431" eb="433">
      <t>コウジョウ</t>
    </rPh>
    <rPh sb="434" eb="435">
      <t>ツト</t>
    </rPh>
    <rPh sb="440" eb="442">
      <t>ショウライ</t>
    </rPh>
    <rPh sb="442" eb="443">
      <t>テキ</t>
    </rPh>
    <rPh sb="444" eb="446">
      <t>キュウスイ</t>
    </rPh>
    <rPh sb="446" eb="448">
      <t>ジンコウ</t>
    </rPh>
    <rPh sb="449" eb="451">
      <t>ゲンショウ</t>
    </rPh>
    <rPh sb="451" eb="452">
      <t>トウ</t>
    </rPh>
    <rPh sb="453" eb="454">
      <t>フ</t>
    </rPh>
    <rPh sb="457" eb="459">
      <t>シュウヘン</t>
    </rPh>
    <rPh sb="459" eb="462">
      <t>ジチタイ</t>
    </rPh>
    <rPh sb="463" eb="465">
      <t>キギョウ</t>
    </rPh>
    <rPh sb="465" eb="466">
      <t>ダン</t>
    </rPh>
    <rPh sb="468" eb="471">
      <t>コウイキカ</t>
    </rPh>
    <rPh sb="472" eb="475">
      <t>キョウドウカ</t>
    </rPh>
    <rPh sb="476" eb="478">
      <t>ミス</t>
    </rPh>
    <rPh sb="480" eb="482">
      <t>シセツ</t>
    </rPh>
    <rPh sb="483" eb="486">
      <t>トウハイゴウ</t>
    </rPh>
    <rPh sb="495" eb="496">
      <t>トウ</t>
    </rPh>
    <rPh sb="497" eb="499">
      <t>ケントウ</t>
    </rPh>
    <rPh sb="500" eb="501">
      <t>オコナ</t>
    </rPh>
    <rPh sb="505" eb="506">
      <t>シ</t>
    </rPh>
    <rPh sb="522" eb="524">
      <t>カツヨウ</t>
    </rPh>
    <rPh sb="526" eb="529">
      <t>タイシンカ</t>
    </rPh>
    <rPh sb="529" eb="531">
      <t>コウジ</t>
    </rPh>
    <rPh sb="532" eb="534">
      <t>ロウスイ</t>
    </rPh>
    <rPh sb="534" eb="536">
      <t>コウジ</t>
    </rPh>
    <rPh sb="536" eb="537">
      <t>トウ</t>
    </rPh>
    <rPh sb="538" eb="539">
      <t>カン</t>
    </rPh>
    <rPh sb="541" eb="543">
      <t>ジョウホウ</t>
    </rPh>
    <rPh sb="544" eb="546">
      <t>ハッシン</t>
    </rPh>
    <rPh sb="554" eb="557">
      <t>リヨウシャ</t>
    </rPh>
    <rPh sb="558" eb="560">
      <t>スイドウ</t>
    </rPh>
    <rPh sb="560" eb="562">
      <t>ジギョウ</t>
    </rPh>
    <rPh sb="564" eb="566">
      <t>リカイ</t>
    </rPh>
    <rPh sb="567" eb="569">
      <t>カンシン</t>
    </rPh>
    <rPh sb="570" eb="571">
      <t>タカ</t>
    </rPh>
    <rPh sb="576" eb="578">
      <t>モクテキ</t>
    </rPh>
    <rPh sb="581" eb="583">
      <t>スイドウ</t>
    </rPh>
    <rPh sb="583" eb="585">
      <t>ケイハツ</t>
    </rPh>
    <rPh sb="590" eb="592">
      <t>カイサイ</t>
    </rPh>
    <rPh sb="599" eb="601">
      <t>ネンド</t>
    </rPh>
    <rPh sb="603" eb="605">
      <t>ケイエイ</t>
    </rPh>
    <rPh sb="605" eb="607">
      <t>センリャク</t>
    </rPh>
    <rPh sb="609" eb="611">
      <t>ジュウミン</t>
    </rPh>
    <rPh sb="611" eb="614">
      <t>セツメイカイ</t>
    </rPh>
    <rPh sb="615" eb="618">
      <t>コウミンカン</t>
    </rPh>
    <rPh sb="618" eb="620">
      <t>タンイ</t>
    </rPh>
    <rPh sb="621" eb="623">
      <t>ジッシ</t>
    </rPh>
    <rPh sb="625" eb="628">
      <t>リヨウシャ</t>
    </rPh>
    <rPh sb="629" eb="632">
      <t>ソウホウコウ</t>
    </rPh>
    <rPh sb="632" eb="633">
      <t>テキ</t>
    </rPh>
    <rPh sb="634" eb="636">
      <t>コウホウ</t>
    </rPh>
    <rPh sb="636" eb="638">
      <t>カツドウ</t>
    </rPh>
    <rPh sb="639" eb="640">
      <t>オコナ</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</si>
</sst>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quot;△ &quot;#,##0.00"/>
    <numFmt numFmtId="180" formatCode="ge"/>
  </numFmts>
  <fonts count="19"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8.5"/>
      <color theme="1"/>
      <name val="ＭＳ ゴシック"/>
      <family val="3"/>
      <charset val="128"/>
    </font>
    <font>
      <sz val="10"/>
      <color theme="1"/>
      <name val="ＭＳ ゴシック"/>
      <family val="3"/>
      <charset val="128"/>
    </font>
    <font>
      <sz val="7.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0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18" fillId="0" borderId="9" xfId="0" applyFont="1" applyBorder="1" applyAlignment="1" applyProtection="1">
      <alignment horizontal="left" vertical="top" wrapText="1"/>
      <protection locked="0"/>
    </xf>
    <xf numFmtId="0" fontId="18" fillId="0" borderId="0" xfId="0" applyFont="1" applyBorder="1" applyAlignment="1" applyProtection="1">
      <alignment horizontal="left" vertical="top" wrapText="1"/>
      <protection locked="0"/>
    </xf>
    <xf numFmtId="0" fontId="18" fillId="0" borderId="10" xfId="0" applyFont="1" applyBorder="1" applyAlignment="1" applyProtection="1">
      <alignment horizontal="left" vertical="top" wrapText="1"/>
      <protection locked="0"/>
    </xf>
    <xf numFmtId="0" fontId="18" fillId="0" borderId="11" xfId="0" applyFont="1" applyBorder="1" applyAlignment="1" applyProtection="1">
      <alignment horizontal="left" vertical="top" wrapText="1"/>
      <protection locked="0"/>
    </xf>
    <xf numFmtId="0" fontId="18" fillId="0" borderId="1" xfId="0" applyFont="1" applyBorder="1" applyAlignment="1" applyProtection="1">
      <alignment horizontal="left" vertical="top" wrapText="1"/>
      <protection locked="0"/>
    </xf>
    <xf numFmtId="0" fontId="18"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6" fillId="0" borderId="9" xfId="0" applyFont="1" applyBorder="1" applyAlignment="1" applyProtection="1">
      <alignment horizontal="left" vertical="top" wrapText="1"/>
      <protection locked="0"/>
    </xf>
    <xf numFmtId="0" fontId="16" fillId="0" borderId="0" xfId="0" applyFont="1" applyBorder="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17" fillId="0" borderId="9" xfId="0" applyFont="1" applyBorder="1" applyAlignment="1" applyProtection="1">
      <alignment horizontal="left" vertical="top" wrapText="1"/>
      <protection locked="0"/>
    </xf>
    <xf numFmtId="0" fontId="17" fillId="0" borderId="0" xfId="0" applyFont="1" applyBorder="1" applyAlignment="1" applyProtection="1">
      <alignment horizontal="left" vertical="top" wrapText="1"/>
      <protection locked="0"/>
    </xf>
    <xf numFmtId="0" fontId="17" fillId="0" borderId="10"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データ!$ED$6:$EH$6</c:f>
              <c:numCache>
                <c:formatCode>#,##0.00;"△"#,##0.00;"-"</c:formatCode>
                <c:ptCount val="5"/>
                <c:pt idx="0">
                  <c:v>0.36</c:v>
                </c:pt>
                <c:pt idx="1">
                  <c:v>0.65</c:v>
                </c:pt>
                <c:pt idx="2">
                  <c:v>0.85</c:v>
                </c:pt>
                <c:pt idx="3">
                  <c:v>1.37</c:v>
                </c:pt>
                <c:pt idx="4">
                  <c:v>2.21</c:v>
                </c:pt>
              </c:numCache>
            </c:numRef>
          </c:val>
          <c:extLst>
            <c:ext xmlns:c16="http://schemas.microsoft.com/office/drawing/2014/chart" uri="{C3380CC4-5D6E-409C-BE32-E72D297353CC}">
              <c16:uniqueId val="{00000000-94DE-42A1-BDFD-6618542D8230}"/>
            </c:ext>
          </c:extLst>
        </c:ser>
        <c:dLbls>
          <c:showLegendKey val="0"/>
          <c:showVal val="0"/>
          <c:showCatName val="0"/>
          <c:showSerName val="0"/>
          <c:showPercent val="0"/>
          <c:showBubbleSize val="0"/>
        </c:dLbls>
        <c:gapWidth val="150"/>
        <c:axId val="41786368"/>
        <c:axId val="417885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c:v>
                </c:pt>
                <c:pt idx="1">
                  <c:v>0.56000000000000005</c:v>
                </c:pt>
                <c:pt idx="2">
                  <c:v>0.61</c:v>
                </c:pt>
                <c:pt idx="3">
                  <c:v>0.51</c:v>
                </c:pt>
                <c:pt idx="4">
                  <c:v>0.57999999999999996</c:v>
                </c:pt>
              </c:numCache>
            </c:numRef>
          </c:val>
          <c:smooth val="0"/>
          <c:extLst>
            <c:ext xmlns:c16="http://schemas.microsoft.com/office/drawing/2014/chart" uri="{C3380CC4-5D6E-409C-BE32-E72D297353CC}">
              <c16:uniqueId val="{00000001-94DE-42A1-BDFD-6618542D8230}"/>
            </c:ext>
          </c:extLst>
        </c:ser>
        <c:dLbls>
          <c:showLegendKey val="0"/>
          <c:showVal val="0"/>
          <c:showCatName val="0"/>
          <c:showSerName val="0"/>
          <c:showPercent val="0"/>
          <c:showBubbleSize val="0"/>
        </c:dLbls>
        <c:marker val="1"/>
        <c:smooth val="0"/>
        <c:axId val="41786368"/>
        <c:axId val="41788544"/>
      </c:lineChart>
      <c:dateAx>
        <c:axId val="41786368"/>
        <c:scaling>
          <c:orientation val="minMax"/>
        </c:scaling>
        <c:delete val="1"/>
        <c:axPos val="b"/>
        <c:numFmt formatCode="ge" sourceLinked="1"/>
        <c:majorTickMark val="none"/>
        <c:minorTickMark val="none"/>
        <c:tickLblPos val="none"/>
        <c:crossAx val="41788544"/>
        <c:crosses val="autoZero"/>
        <c:auto val="1"/>
        <c:lblOffset val="100"/>
        <c:baseTimeUnit val="years"/>
      </c:dateAx>
      <c:valAx>
        <c:axId val="417885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17863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データ!$CL$6:$CP$6</c:f>
              <c:numCache>
                <c:formatCode>#,##0.00;"△"#,##0.00;"-"</c:formatCode>
                <c:ptCount val="5"/>
                <c:pt idx="0">
                  <c:v>73.489999999999995</c:v>
                </c:pt>
                <c:pt idx="1">
                  <c:v>69.010000000000005</c:v>
                </c:pt>
                <c:pt idx="2">
                  <c:v>69.63</c:v>
                </c:pt>
                <c:pt idx="3">
                  <c:v>71.760000000000005</c:v>
                </c:pt>
                <c:pt idx="4">
                  <c:v>70.5</c:v>
                </c:pt>
              </c:numCache>
            </c:numRef>
          </c:val>
          <c:extLst>
            <c:ext xmlns:c16="http://schemas.microsoft.com/office/drawing/2014/chart" uri="{C3380CC4-5D6E-409C-BE32-E72D297353CC}">
              <c16:uniqueId val="{00000000-45BB-477E-BAB2-9F26DCB81C1B}"/>
            </c:ext>
          </c:extLst>
        </c:ser>
        <c:dLbls>
          <c:showLegendKey val="0"/>
          <c:showVal val="0"/>
          <c:showCatName val="0"/>
          <c:showSerName val="0"/>
          <c:showPercent val="0"/>
          <c:showBubbleSize val="0"/>
        </c:dLbls>
        <c:gapWidth val="150"/>
        <c:axId val="42728064"/>
        <c:axId val="427343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58.58</c:v>
                </c:pt>
                <c:pt idx="1">
                  <c:v>58.53</c:v>
                </c:pt>
                <c:pt idx="2">
                  <c:v>59.01</c:v>
                </c:pt>
                <c:pt idx="3">
                  <c:v>60.03</c:v>
                </c:pt>
                <c:pt idx="4">
                  <c:v>59.74</c:v>
                </c:pt>
              </c:numCache>
            </c:numRef>
          </c:val>
          <c:smooth val="0"/>
          <c:extLst>
            <c:ext xmlns:c16="http://schemas.microsoft.com/office/drawing/2014/chart" uri="{C3380CC4-5D6E-409C-BE32-E72D297353CC}">
              <c16:uniqueId val="{00000001-45BB-477E-BAB2-9F26DCB81C1B}"/>
            </c:ext>
          </c:extLst>
        </c:ser>
        <c:dLbls>
          <c:showLegendKey val="0"/>
          <c:showVal val="0"/>
          <c:showCatName val="0"/>
          <c:showSerName val="0"/>
          <c:showPercent val="0"/>
          <c:showBubbleSize val="0"/>
        </c:dLbls>
        <c:marker val="1"/>
        <c:smooth val="0"/>
        <c:axId val="42728064"/>
        <c:axId val="42734336"/>
      </c:lineChart>
      <c:dateAx>
        <c:axId val="42728064"/>
        <c:scaling>
          <c:orientation val="minMax"/>
        </c:scaling>
        <c:delete val="1"/>
        <c:axPos val="b"/>
        <c:numFmt formatCode="ge" sourceLinked="1"/>
        <c:majorTickMark val="none"/>
        <c:minorTickMark val="none"/>
        <c:tickLblPos val="none"/>
        <c:crossAx val="42734336"/>
        <c:crosses val="autoZero"/>
        <c:auto val="1"/>
        <c:lblOffset val="100"/>
        <c:baseTimeUnit val="years"/>
      </c:dateAx>
      <c:valAx>
        <c:axId val="427343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27280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データ!$CW$6:$DA$6</c:f>
              <c:numCache>
                <c:formatCode>#,##0.00;"△"#,##0.00;"-"</c:formatCode>
                <c:ptCount val="5"/>
                <c:pt idx="0">
                  <c:v>80.430000000000007</c:v>
                </c:pt>
                <c:pt idx="1">
                  <c:v>85</c:v>
                </c:pt>
                <c:pt idx="2">
                  <c:v>83.76</c:v>
                </c:pt>
                <c:pt idx="3">
                  <c:v>80.52</c:v>
                </c:pt>
                <c:pt idx="4">
                  <c:v>80.87</c:v>
                </c:pt>
              </c:numCache>
            </c:numRef>
          </c:val>
          <c:extLst>
            <c:ext xmlns:c16="http://schemas.microsoft.com/office/drawing/2014/chart" uri="{C3380CC4-5D6E-409C-BE32-E72D297353CC}">
              <c16:uniqueId val="{00000000-1AEB-4196-B390-C23A1436DC39}"/>
            </c:ext>
          </c:extLst>
        </c:ser>
        <c:dLbls>
          <c:showLegendKey val="0"/>
          <c:showVal val="0"/>
          <c:showCatName val="0"/>
          <c:showSerName val="0"/>
          <c:showPercent val="0"/>
          <c:showBubbleSize val="0"/>
        </c:dLbls>
        <c:gapWidth val="150"/>
        <c:axId val="42777984"/>
        <c:axId val="427883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85.23</c:v>
                </c:pt>
                <c:pt idx="1">
                  <c:v>85.26</c:v>
                </c:pt>
                <c:pt idx="2">
                  <c:v>85.37</c:v>
                </c:pt>
                <c:pt idx="3">
                  <c:v>84.81</c:v>
                </c:pt>
                <c:pt idx="4">
                  <c:v>84.8</c:v>
                </c:pt>
              </c:numCache>
            </c:numRef>
          </c:val>
          <c:smooth val="0"/>
          <c:extLst>
            <c:ext xmlns:c16="http://schemas.microsoft.com/office/drawing/2014/chart" uri="{C3380CC4-5D6E-409C-BE32-E72D297353CC}">
              <c16:uniqueId val="{00000001-1AEB-4196-B390-C23A1436DC39}"/>
            </c:ext>
          </c:extLst>
        </c:ser>
        <c:dLbls>
          <c:showLegendKey val="0"/>
          <c:showVal val="0"/>
          <c:showCatName val="0"/>
          <c:showSerName val="0"/>
          <c:showPercent val="0"/>
          <c:showBubbleSize val="0"/>
        </c:dLbls>
        <c:marker val="1"/>
        <c:smooth val="0"/>
        <c:axId val="42777984"/>
        <c:axId val="42788352"/>
      </c:lineChart>
      <c:dateAx>
        <c:axId val="42777984"/>
        <c:scaling>
          <c:orientation val="minMax"/>
        </c:scaling>
        <c:delete val="1"/>
        <c:axPos val="b"/>
        <c:numFmt formatCode="ge" sourceLinked="1"/>
        <c:majorTickMark val="none"/>
        <c:minorTickMark val="none"/>
        <c:tickLblPos val="none"/>
        <c:crossAx val="42788352"/>
        <c:crosses val="autoZero"/>
        <c:auto val="1"/>
        <c:lblOffset val="100"/>
        <c:baseTimeUnit val="years"/>
      </c:dateAx>
      <c:valAx>
        <c:axId val="427883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27779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データ!$X$6:$AB$6</c:f>
              <c:numCache>
                <c:formatCode>#,##0.00;"△"#,##0.00;"-"</c:formatCode>
                <c:ptCount val="5"/>
                <c:pt idx="0">
                  <c:v>108.12</c:v>
                </c:pt>
                <c:pt idx="1">
                  <c:v>107.43</c:v>
                </c:pt>
                <c:pt idx="2">
                  <c:v>120.65</c:v>
                </c:pt>
                <c:pt idx="3">
                  <c:v>115.28</c:v>
                </c:pt>
                <c:pt idx="4">
                  <c:v>110.19</c:v>
                </c:pt>
              </c:numCache>
            </c:numRef>
          </c:val>
          <c:extLst>
            <c:ext xmlns:c16="http://schemas.microsoft.com/office/drawing/2014/chart" uri="{C3380CC4-5D6E-409C-BE32-E72D297353CC}">
              <c16:uniqueId val="{00000000-9CC4-466E-9996-184D3EBBB16C}"/>
            </c:ext>
          </c:extLst>
        </c:ser>
        <c:dLbls>
          <c:showLegendKey val="0"/>
          <c:showVal val="0"/>
          <c:showCatName val="0"/>
          <c:showSerName val="0"/>
          <c:showPercent val="0"/>
          <c:showBubbleSize val="0"/>
        </c:dLbls>
        <c:gapWidth val="150"/>
        <c:axId val="42294656"/>
        <c:axId val="422968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109.04</c:v>
                </c:pt>
                <c:pt idx="1">
                  <c:v>109.64</c:v>
                </c:pt>
                <c:pt idx="2">
                  <c:v>110.95</c:v>
                </c:pt>
                <c:pt idx="3">
                  <c:v>110.68</c:v>
                </c:pt>
                <c:pt idx="4">
                  <c:v>110.66</c:v>
                </c:pt>
              </c:numCache>
            </c:numRef>
          </c:val>
          <c:smooth val="0"/>
          <c:extLst>
            <c:ext xmlns:c16="http://schemas.microsoft.com/office/drawing/2014/chart" uri="{C3380CC4-5D6E-409C-BE32-E72D297353CC}">
              <c16:uniqueId val="{00000001-9CC4-466E-9996-184D3EBBB16C}"/>
            </c:ext>
          </c:extLst>
        </c:ser>
        <c:dLbls>
          <c:showLegendKey val="0"/>
          <c:showVal val="0"/>
          <c:showCatName val="0"/>
          <c:showSerName val="0"/>
          <c:showPercent val="0"/>
          <c:showBubbleSize val="0"/>
        </c:dLbls>
        <c:marker val="1"/>
        <c:smooth val="0"/>
        <c:axId val="42294656"/>
        <c:axId val="42296832"/>
      </c:lineChart>
      <c:dateAx>
        <c:axId val="42294656"/>
        <c:scaling>
          <c:orientation val="minMax"/>
        </c:scaling>
        <c:delete val="1"/>
        <c:axPos val="b"/>
        <c:numFmt formatCode="ge" sourceLinked="1"/>
        <c:majorTickMark val="none"/>
        <c:minorTickMark val="none"/>
        <c:tickLblPos val="none"/>
        <c:crossAx val="42296832"/>
        <c:crosses val="autoZero"/>
        <c:auto val="1"/>
        <c:lblOffset val="100"/>
        <c:baseTimeUnit val="years"/>
      </c:dateAx>
      <c:valAx>
        <c:axId val="4229683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422946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データ!$DH$6:$DL$6</c:f>
              <c:numCache>
                <c:formatCode>#,##0.00;"△"#,##0.00;"-"</c:formatCode>
                <c:ptCount val="5"/>
                <c:pt idx="0">
                  <c:v>61.81</c:v>
                </c:pt>
                <c:pt idx="1">
                  <c:v>63.7</c:v>
                </c:pt>
                <c:pt idx="2">
                  <c:v>63.29</c:v>
                </c:pt>
                <c:pt idx="3">
                  <c:v>58.24</c:v>
                </c:pt>
                <c:pt idx="4">
                  <c:v>58.18</c:v>
                </c:pt>
              </c:numCache>
            </c:numRef>
          </c:val>
          <c:extLst>
            <c:ext xmlns:c16="http://schemas.microsoft.com/office/drawing/2014/chart" uri="{C3380CC4-5D6E-409C-BE32-E72D297353CC}">
              <c16:uniqueId val="{00000000-C8B8-4809-93ED-70CE994F8374}"/>
            </c:ext>
          </c:extLst>
        </c:ser>
        <c:dLbls>
          <c:showLegendKey val="0"/>
          <c:showVal val="0"/>
          <c:showCatName val="0"/>
          <c:showSerName val="0"/>
          <c:showPercent val="0"/>
          <c:showBubbleSize val="0"/>
        </c:dLbls>
        <c:gapWidth val="150"/>
        <c:axId val="42401792"/>
        <c:axId val="42403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44.31</c:v>
                </c:pt>
                <c:pt idx="1">
                  <c:v>45.75</c:v>
                </c:pt>
                <c:pt idx="2">
                  <c:v>46.9</c:v>
                </c:pt>
                <c:pt idx="3">
                  <c:v>47.28</c:v>
                </c:pt>
                <c:pt idx="4">
                  <c:v>47.66</c:v>
                </c:pt>
              </c:numCache>
            </c:numRef>
          </c:val>
          <c:smooth val="0"/>
          <c:extLst>
            <c:ext xmlns:c16="http://schemas.microsoft.com/office/drawing/2014/chart" uri="{C3380CC4-5D6E-409C-BE32-E72D297353CC}">
              <c16:uniqueId val="{00000001-C8B8-4809-93ED-70CE994F8374}"/>
            </c:ext>
          </c:extLst>
        </c:ser>
        <c:dLbls>
          <c:showLegendKey val="0"/>
          <c:showVal val="0"/>
          <c:showCatName val="0"/>
          <c:showSerName val="0"/>
          <c:showPercent val="0"/>
          <c:showBubbleSize val="0"/>
        </c:dLbls>
        <c:marker val="1"/>
        <c:smooth val="0"/>
        <c:axId val="42401792"/>
        <c:axId val="42403712"/>
      </c:lineChart>
      <c:dateAx>
        <c:axId val="42401792"/>
        <c:scaling>
          <c:orientation val="minMax"/>
        </c:scaling>
        <c:delete val="1"/>
        <c:axPos val="b"/>
        <c:numFmt formatCode="ge" sourceLinked="1"/>
        <c:majorTickMark val="none"/>
        <c:minorTickMark val="none"/>
        <c:tickLblPos val="none"/>
        <c:crossAx val="42403712"/>
        <c:crosses val="autoZero"/>
        <c:auto val="1"/>
        <c:lblOffset val="100"/>
        <c:baseTimeUnit val="years"/>
      </c:dateAx>
      <c:valAx>
        <c:axId val="42403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24017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データ!$DS$6:$DW$6</c:f>
              <c:numCache>
                <c:formatCode>#,##0.00;"△"#,##0.00;"-"</c:formatCode>
                <c:ptCount val="5"/>
                <c:pt idx="0">
                  <c:v>17.690000000000001</c:v>
                </c:pt>
                <c:pt idx="1">
                  <c:v>25.18</c:v>
                </c:pt>
                <c:pt idx="2">
                  <c:v>26.52</c:v>
                </c:pt>
                <c:pt idx="3">
                  <c:v>21.77</c:v>
                </c:pt>
                <c:pt idx="4">
                  <c:v>22.22</c:v>
                </c:pt>
              </c:numCache>
            </c:numRef>
          </c:val>
          <c:extLst>
            <c:ext xmlns:c16="http://schemas.microsoft.com/office/drawing/2014/chart" uri="{C3380CC4-5D6E-409C-BE32-E72D297353CC}">
              <c16:uniqueId val="{00000000-2BF1-4F71-84F4-2A729C412B7D}"/>
            </c:ext>
          </c:extLst>
        </c:ser>
        <c:dLbls>
          <c:showLegendKey val="0"/>
          <c:showVal val="0"/>
          <c:showCatName val="0"/>
          <c:showSerName val="0"/>
          <c:showPercent val="0"/>
          <c:showBubbleSize val="0"/>
        </c:dLbls>
        <c:gapWidth val="150"/>
        <c:axId val="42439040"/>
        <c:axId val="42440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10.09</c:v>
                </c:pt>
                <c:pt idx="1">
                  <c:v>10.54</c:v>
                </c:pt>
                <c:pt idx="2">
                  <c:v>12.03</c:v>
                </c:pt>
                <c:pt idx="3">
                  <c:v>12.19</c:v>
                </c:pt>
                <c:pt idx="4">
                  <c:v>15.1</c:v>
                </c:pt>
              </c:numCache>
            </c:numRef>
          </c:val>
          <c:smooth val="0"/>
          <c:extLst>
            <c:ext xmlns:c16="http://schemas.microsoft.com/office/drawing/2014/chart" uri="{C3380CC4-5D6E-409C-BE32-E72D297353CC}">
              <c16:uniqueId val="{00000001-2BF1-4F71-84F4-2A729C412B7D}"/>
            </c:ext>
          </c:extLst>
        </c:ser>
        <c:dLbls>
          <c:showLegendKey val="0"/>
          <c:showVal val="0"/>
          <c:showCatName val="0"/>
          <c:showSerName val="0"/>
          <c:showPercent val="0"/>
          <c:showBubbleSize val="0"/>
        </c:dLbls>
        <c:marker val="1"/>
        <c:smooth val="0"/>
        <c:axId val="42439040"/>
        <c:axId val="42440960"/>
      </c:lineChart>
      <c:dateAx>
        <c:axId val="42439040"/>
        <c:scaling>
          <c:orientation val="minMax"/>
        </c:scaling>
        <c:delete val="1"/>
        <c:axPos val="b"/>
        <c:numFmt formatCode="ge" sourceLinked="1"/>
        <c:majorTickMark val="none"/>
        <c:minorTickMark val="none"/>
        <c:tickLblPos val="none"/>
        <c:crossAx val="42440960"/>
        <c:crosses val="autoZero"/>
        <c:auto val="1"/>
        <c:lblOffset val="100"/>
        <c:baseTimeUnit val="years"/>
      </c:dateAx>
      <c:valAx>
        <c:axId val="424409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24390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949-4B21-8028-9361DC1C0243}"/>
            </c:ext>
          </c:extLst>
        </c:ser>
        <c:dLbls>
          <c:showLegendKey val="0"/>
          <c:showVal val="0"/>
          <c:showCatName val="0"/>
          <c:showSerName val="0"/>
          <c:showPercent val="0"/>
          <c:showBubbleSize val="0"/>
        </c:dLbls>
        <c:gapWidth val="150"/>
        <c:axId val="42477824"/>
        <c:axId val="424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3.77</c:v>
                </c:pt>
                <c:pt idx="1">
                  <c:v>3.62</c:v>
                </c:pt>
                <c:pt idx="2">
                  <c:v>3.91</c:v>
                </c:pt>
                <c:pt idx="3">
                  <c:v>3.56</c:v>
                </c:pt>
                <c:pt idx="4">
                  <c:v>2.74</c:v>
                </c:pt>
              </c:numCache>
            </c:numRef>
          </c:val>
          <c:smooth val="0"/>
          <c:extLst>
            <c:ext xmlns:c16="http://schemas.microsoft.com/office/drawing/2014/chart" uri="{C3380CC4-5D6E-409C-BE32-E72D297353CC}">
              <c16:uniqueId val="{00000001-B949-4B21-8028-9361DC1C0243}"/>
            </c:ext>
          </c:extLst>
        </c:ser>
        <c:dLbls>
          <c:showLegendKey val="0"/>
          <c:showVal val="0"/>
          <c:showCatName val="0"/>
          <c:showSerName val="0"/>
          <c:showPercent val="0"/>
          <c:showBubbleSize val="0"/>
        </c:dLbls>
        <c:marker val="1"/>
        <c:smooth val="0"/>
        <c:axId val="42477824"/>
        <c:axId val="42488192"/>
      </c:lineChart>
      <c:dateAx>
        <c:axId val="42477824"/>
        <c:scaling>
          <c:orientation val="minMax"/>
        </c:scaling>
        <c:delete val="1"/>
        <c:axPos val="b"/>
        <c:numFmt formatCode="ge" sourceLinked="1"/>
        <c:majorTickMark val="none"/>
        <c:minorTickMark val="none"/>
        <c:tickLblPos val="none"/>
        <c:crossAx val="42488192"/>
        <c:crosses val="autoZero"/>
        <c:auto val="1"/>
        <c:lblOffset val="100"/>
        <c:baseTimeUnit val="years"/>
      </c:dateAx>
      <c:valAx>
        <c:axId val="4248819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42477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データ!$AT$6:$AX$6</c:f>
              <c:numCache>
                <c:formatCode>#,##0.00;"△"#,##0.00;"-"</c:formatCode>
                <c:ptCount val="5"/>
                <c:pt idx="0">
                  <c:v>357.81</c:v>
                </c:pt>
                <c:pt idx="1">
                  <c:v>378.8</c:v>
                </c:pt>
                <c:pt idx="2">
                  <c:v>435</c:v>
                </c:pt>
                <c:pt idx="3">
                  <c:v>505.03</c:v>
                </c:pt>
                <c:pt idx="4">
                  <c:v>531.58000000000004</c:v>
                </c:pt>
              </c:numCache>
            </c:numRef>
          </c:val>
          <c:extLst>
            <c:ext xmlns:c16="http://schemas.microsoft.com/office/drawing/2014/chart" uri="{C3380CC4-5D6E-409C-BE32-E72D297353CC}">
              <c16:uniqueId val="{00000000-A774-420A-BA9F-984D2B1F4381}"/>
            </c:ext>
          </c:extLst>
        </c:ser>
        <c:dLbls>
          <c:showLegendKey val="0"/>
          <c:showVal val="0"/>
          <c:showCatName val="0"/>
          <c:showSerName val="0"/>
          <c:showPercent val="0"/>
          <c:showBubbleSize val="0"/>
        </c:dLbls>
        <c:gapWidth val="150"/>
        <c:axId val="42519552"/>
        <c:axId val="42525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382.09</c:v>
                </c:pt>
                <c:pt idx="1">
                  <c:v>371.31</c:v>
                </c:pt>
                <c:pt idx="2">
                  <c:v>377.63</c:v>
                </c:pt>
                <c:pt idx="3">
                  <c:v>357.34</c:v>
                </c:pt>
                <c:pt idx="4">
                  <c:v>366.03</c:v>
                </c:pt>
              </c:numCache>
            </c:numRef>
          </c:val>
          <c:smooth val="0"/>
          <c:extLst>
            <c:ext xmlns:c16="http://schemas.microsoft.com/office/drawing/2014/chart" uri="{C3380CC4-5D6E-409C-BE32-E72D297353CC}">
              <c16:uniqueId val="{00000001-A774-420A-BA9F-984D2B1F4381}"/>
            </c:ext>
          </c:extLst>
        </c:ser>
        <c:dLbls>
          <c:showLegendKey val="0"/>
          <c:showVal val="0"/>
          <c:showCatName val="0"/>
          <c:showSerName val="0"/>
          <c:showPercent val="0"/>
          <c:showBubbleSize val="0"/>
        </c:dLbls>
        <c:marker val="1"/>
        <c:smooth val="0"/>
        <c:axId val="42519552"/>
        <c:axId val="42525824"/>
      </c:lineChart>
      <c:dateAx>
        <c:axId val="42519552"/>
        <c:scaling>
          <c:orientation val="minMax"/>
        </c:scaling>
        <c:delete val="1"/>
        <c:axPos val="b"/>
        <c:numFmt formatCode="ge" sourceLinked="1"/>
        <c:majorTickMark val="none"/>
        <c:minorTickMark val="none"/>
        <c:tickLblPos val="none"/>
        <c:crossAx val="42525824"/>
        <c:crosses val="autoZero"/>
        <c:auto val="1"/>
        <c:lblOffset val="100"/>
        <c:baseTimeUnit val="years"/>
      </c:dateAx>
      <c:valAx>
        <c:axId val="425258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425195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データ!$BE$6:$BI$6</c:f>
              <c:numCache>
                <c:formatCode>#,##0.00;"△"#,##0.00;"-"</c:formatCode>
                <c:ptCount val="5"/>
                <c:pt idx="0">
                  <c:v>217.57</c:v>
                </c:pt>
                <c:pt idx="1">
                  <c:v>215.95</c:v>
                </c:pt>
                <c:pt idx="2">
                  <c:v>194.09</c:v>
                </c:pt>
                <c:pt idx="3">
                  <c:v>231.76</c:v>
                </c:pt>
                <c:pt idx="4">
                  <c:v>241.13</c:v>
                </c:pt>
              </c:numCache>
            </c:numRef>
          </c:val>
          <c:extLst>
            <c:ext xmlns:c16="http://schemas.microsoft.com/office/drawing/2014/chart" uri="{C3380CC4-5D6E-409C-BE32-E72D297353CC}">
              <c16:uniqueId val="{00000000-2E27-47D2-99EE-53272B5A844C}"/>
            </c:ext>
          </c:extLst>
        </c:ser>
        <c:dLbls>
          <c:showLegendKey val="0"/>
          <c:showVal val="0"/>
          <c:showCatName val="0"/>
          <c:showSerName val="0"/>
          <c:showPercent val="0"/>
          <c:showBubbleSize val="0"/>
        </c:dLbls>
        <c:gapWidth val="150"/>
        <c:axId val="42616704"/>
        <c:axId val="426311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385.06</c:v>
                </c:pt>
                <c:pt idx="1">
                  <c:v>373.09</c:v>
                </c:pt>
                <c:pt idx="2">
                  <c:v>364.71</c:v>
                </c:pt>
                <c:pt idx="3">
                  <c:v>373.69</c:v>
                </c:pt>
                <c:pt idx="4">
                  <c:v>370.12</c:v>
                </c:pt>
              </c:numCache>
            </c:numRef>
          </c:val>
          <c:smooth val="0"/>
          <c:extLst>
            <c:ext xmlns:c16="http://schemas.microsoft.com/office/drawing/2014/chart" uri="{C3380CC4-5D6E-409C-BE32-E72D297353CC}">
              <c16:uniqueId val="{00000001-2E27-47D2-99EE-53272B5A844C}"/>
            </c:ext>
          </c:extLst>
        </c:ser>
        <c:dLbls>
          <c:showLegendKey val="0"/>
          <c:showVal val="0"/>
          <c:showCatName val="0"/>
          <c:showSerName val="0"/>
          <c:showPercent val="0"/>
          <c:showBubbleSize val="0"/>
        </c:dLbls>
        <c:marker val="1"/>
        <c:smooth val="0"/>
        <c:axId val="42616704"/>
        <c:axId val="42631168"/>
      </c:lineChart>
      <c:dateAx>
        <c:axId val="42616704"/>
        <c:scaling>
          <c:orientation val="minMax"/>
        </c:scaling>
        <c:delete val="1"/>
        <c:axPos val="b"/>
        <c:numFmt formatCode="ge" sourceLinked="1"/>
        <c:majorTickMark val="none"/>
        <c:minorTickMark val="none"/>
        <c:tickLblPos val="none"/>
        <c:crossAx val="42631168"/>
        <c:crosses val="autoZero"/>
        <c:auto val="1"/>
        <c:lblOffset val="100"/>
        <c:baseTimeUnit val="years"/>
      </c:dateAx>
      <c:valAx>
        <c:axId val="4263116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42616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データ!$BP$6:$BT$6</c:f>
              <c:numCache>
                <c:formatCode>#,##0.00;"△"#,##0.00;"-"</c:formatCode>
                <c:ptCount val="5"/>
                <c:pt idx="0">
                  <c:v>95.79</c:v>
                </c:pt>
                <c:pt idx="1">
                  <c:v>94.72</c:v>
                </c:pt>
                <c:pt idx="2">
                  <c:v>108.47</c:v>
                </c:pt>
                <c:pt idx="3">
                  <c:v>103.6</c:v>
                </c:pt>
                <c:pt idx="4">
                  <c:v>98.81</c:v>
                </c:pt>
              </c:numCache>
            </c:numRef>
          </c:val>
          <c:extLst>
            <c:ext xmlns:c16="http://schemas.microsoft.com/office/drawing/2014/chart" uri="{C3380CC4-5D6E-409C-BE32-E72D297353CC}">
              <c16:uniqueId val="{00000000-6B5D-4C4A-BBF4-6734267F8690}"/>
            </c:ext>
          </c:extLst>
        </c:ser>
        <c:dLbls>
          <c:showLegendKey val="0"/>
          <c:showVal val="0"/>
          <c:showCatName val="0"/>
          <c:showSerName val="0"/>
          <c:showPercent val="0"/>
          <c:showBubbleSize val="0"/>
        </c:dLbls>
        <c:gapWidth val="150"/>
        <c:axId val="42649472"/>
        <c:axId val="426598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99.07</c:v>
                </c:pt>
                <c:pt idx="1">
                  <c:v>99.99</c:v>
                </c:pt>
                <c:pt idx="2">
                  <c:v>100.65</c:v>
                </c:pt>
                <c:pt idx="3">
                  <c:v>99.87</c:v>
                </c:pt>
                <c:pt idx="4">
                  <c:v>100.42</c:v>
                </c:pt>
              </c:numCache>
            </c:numRef>
          </c:val>
          <c:smooth val="0"/>
          <c:extLst>
            <c:ext xmlns:c16="http://schemas.microsoft.com/office/drawing/2014/chart" uri="{C3380CC4-5D6E-409C-BE32-E72D297353CC}">
              <c16:uniqueId val="{00000001-6B5D-4C4A-BBF4-6734267F8690}"/>
            </c:ext>
          </c:extLst>
        </c:ser>
        <c:dLbls>
          <c:showLegendKey val="0"/>
          <c:showVal val="0"/>
          <c:showCatName val="0"/>
          <c:showSerName val="0"/>
          <c:showPercent val="0"/>
          <c:showBubbleSize val="0"/>
        </c:dLbls>
        <c:marker val="1"/>
        <c:smooth val="0"/>
        <c:axId val="42649472"/>
        <c:axId val="42659840"/>
      </c:lineChart>
      <c:dateAx>
        <c:axId val="42649472"/>
        <c:scaling>
          <c:orientation val="minMax"/>
        </c:scaling>
        <c:delete val="1"/>
        <c:axPos val="b"/>
        <c:numFmt formatCode="ge" sourceLinked="1"/>
        <c:majorTickMark val="none"/>
        <c:minorTickMark val="none"/>
        <c:tickLblPos val="none"/>
        <c:crossAx val="42659840"/>
        <c:crosses val="autoZero"/>
        <c:auto val="1"/>
        <c:lblOffset val="100"/>
        <c:baseTimeUnit val="years"/>
      </c:dateAx>
      <c:valAx>
        <c:axId val="426598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26494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データ!$CA$6:$CE$6</c:f>
              <c:numCache>
                <c:formatCode>#,##0.00;"△"#,##0.00;"-"</c:formatCode>
                <c:ptCount val="5"/>
                <c:pt idx="0">
                  <c:v>200.03</c:v>
                </c:pt>
                <c:pt idx="1">
                  <c:v>191.93</c:v>
                </c:pt>
                <c:pt idx="2">
                  <c:v>193.65</c:v>
                </c:pt>
                <c:pt idx="3">
                  <c:v>202.66</c:v>
                </c:pt>
                <c:pt idx="4">
                  <c:v>212.53</c:v>
                </c:pt>
              </c:numCache>
            </c:numRef>
          </c:val>
          <c:extLst>
            <c:ext xmlns:c16="http://schemas.microsoft.com/office/drawing/2014/chart" uri="{C3380CC4-5D6E-409C-BE32-E72D297353CC}">
              <c16:uniqueId val="{00000000-C220-4BFC-9738-6892FEDD2556}"/>
            </c:ext>
          </c:extLst>
        </c:ser>
        <c:dLbls>
          <c:showLegendKey val="0"/>
          <c:showVal val="0"/>
          <c:showCatName val="0"/>
          <c:showSerName val="0"/>
          <c:showPercent val="0"/>
          <c:showBubbleSize val="0"/>
        </c:dLbls>
        <c:gapWidth val="150"/>
        <c:axId val="42690816"/>
        <c:axId val="42701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173.03</c:v>
                </c:pt>
                <c:pt idx="1">
                  <c:v>171.15</c:v>
                </c:pt>
                <c:pt idx="2">
                  <c:v>170.19</c:v>
                </c:pt>
                <c:pt idx="3">
                  <c:v>171.81</c:v>
                </c:pt>
                <c:pt idx="4">
                  <c:v>171.67</c:v>
                </c:pt>
              </c:numCache>
            </c:numRef>
          </c:val>
          <c:smooth val="0"/>
          <c:extLst>
            <c:ext xmlns:c16="http://schemas.microsoft.com/office/drawing/2014/chart" uri="{C3380CC4-5D6E-409C-BE32-E72D297353CC}">
              <c16:uniqueId val="{00000001-C220-4BFC-9738-6892FEDD2556}"/>
            </c:ext>
          </c:extLst>
        </c:ser>
        <c:dLbls>
          <c:showLegendKey val="0"/>
          <c:showVal val="0"/>
          <c:showCatName val="0"/>
          <c:showSerName val="0"/>
          <c:showPercent val="0"/>
          <c:showBubbleSize val="0"/>
        </c:dLbls>
        <c:marker val="1"/>
        <c:smooth val="0"/>
        <c:axId val="42690816"/>
        <c:axId val="42701184"/>
      </c:lineChart>
      <c:dateAx>
        <c:axId val="42690816"/>
        <c:scaling>
          <c:orientation val="minMax"/>
        </c:scaling>
        <c:delete val="1"/>
        <c:axPos val="b"/>
        <c:numFmt formatCode="ge" sourceLinked="1"/>
        <c:majorTickMark val="none"/>
        <c:minorTickMark val="none"/>
        <c:tickLblPos val="none"/>
        <c:crossAx val="42701184"/>
        <c:crosses val="autoZero"/>
        <c:auto val="1"/>
        <c:lblOffset val="100"/>
        <c:baseTimeUnit val="years"/>
      </c:dateAx>
      <c:valAx>
        <c:axId val="42701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26908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【112.83】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【270.46】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【89.92】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【167.11】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【103.91】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【48.85】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【17.80】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4" t="s">
        <v>0</v>
      </c>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c r="BT2" s="44"/>
      <c r="BU2" s="44"/>
      <c r="BV2" s="44"/>
      <c r="BW2" s="44"/>
      <c r="BX2" s="44"/>
      <c r="BY2" s="44"/>
      <c r="BZ2" s="44"/>
    </row>
    <row r="3" spans="1:78" ht="9.75" customHeight="1" x14ac:dyDescent="0.15">
      <c r="A3" s="2"/>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c r="BZ3" s="44"/>
    </row>
    <row r="4" spans="1:78" ht="9.75" customHeight="1" x14ac:dyDescent="0.15">
      <c r="A4" s="2"/>
      <c r="B4" s="44"/>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44"/>
      <c r="BC4" s="44"/>
      <c r="BD4" s="44"/>
      <c r="BE4" s="44"/>
      <c r="BF4" s="44"/>
      <c r="BG4" s="44"/>
      <c r="BH4" s="44"/>
      <c r="BI4" s="44"/>
      <c r="BJ4" s="44"/>
      <c r="BK4" s="44"/>
      <c r="BL4" s="44"/>
      <c r="BM4" s="44"/>
      <c r="BN4" s="44"/>
      <c r="BO4" s="44"/>
      <c r="BP4" s="44"/>
      <c r="BQ4" s="44"/>
      <c r="BR4" s="44"/>
      <c r="BS4" s="44"/>
      <c r="BT4" s="44"/>
      <c r="BU4" s="44"/>
      <c r="BV4" s="44"/>
      <c r="BW4" s="44"/>
      <c r="BX4" s="44"/>
      <c r="BY4" s="44"/>
      <c r="BZ4" s="4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5" t="str">
        <f>データ!H6</f>
        <v>愛媛県　八幡浜市</v>
      </c>
      <c r="C6" s="45"/>
      <c r="D6" s="45"/>
      <c r="E6" s="45"/>
      <c r="F6" s="45"/>
      <c r="G6" s="45"/>
      <c r="H6" s="45"/>
      <c r="I6" s="45"/>
      <c r="J6" s="45"/>
      <c r="K6" s="45"/>
      <c r="L6" s="45"/>
      <c r="M6" s="45"/>
      <c r="N6" s="45"/>
      <c r="O6" s="45"/>
      <c r="P6" s="45"/>
      <c r="Q6" s="45"/>
      <c r="R6" s="45"/>
      <c r="S6" s="45"/>
      <c r="T6" s="45"/>
      <c r="U6" s="45"/>
      <c r="V6" s="45"/>
      <c r="W6" s="45"/>
      <c r="X6" s="45"/>
      <c r="Y6" s="45"/>
      <c r="Z6" s="45"/>
      <c r="AA6" s="45"/>
      <c r="AB6" s="45"/>
      <c r="AC6" s="45"/>
      <c r="AD6" s="46"/>
      <c r="AE6" s="46"/>
      <c r="AF6" s="46"/>
      <c r="AG6" s="46"/>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7" t="s">
        <v>1</v>
      </c>
      <c r="C7" s="48"/>
      <c r="D7" s="48"/>
      <c r="E7" s="48"/>
      <c r="F7" s="48"/>
      <c r="G7" s="48"/>
      <c r="H7" s="48"/>
      <c r="I7" s="47" t="s">
        <v>2</v>
      </c>
      <c r="J7" s="48"/>
      <c r="K7" s="48"/>
      <c r="L7" s="48"/>
      <c r="M7" s="48"/>
      <c r="N7" s="48"/>
      <c r="O7" s="49"/>
      <c r="P7" s="50" t="s">
        <v>3</v>
      </c>
      <c r="Q7" s="50"/>
      <c r="R7" s="50"/>
      <c r="S7" s="50"/>
      <c r="T7" s="50"/>
      <c r="U7" s="50"/>
      <c r="V7" s="50"/>
      <c r="W7" s="50" t="s">
        <v>4</v>
      </c>
      <c r="X7" s="50"/>
      <c r="Y7" s="50"/>
      <c r="Z7" s="50"/>
      <c r="AA7" s="50"/>
      <c r="AB7" s="50"/>
      <c r="AC7" s="50"/>
      <c r="AD7" s="50" t="s">
        <v>5</v>
      </c>
      <c r="AE7" s="50"/>
      <c r="AF7" s="50"/>
      <c r="AG7" s="50"/>
      <c r="AH7" s="50"/>
      <c r="AI7" s="50"/>
      <c r="AJ7" s="50"/>
      <c r="AK7" s="4"/>
      <c r="AL7" s="50" t="s">
        <v>6</v>
      </c>
      <c r="AM7" s="50"/>
      <c r="AN7" s="50"/>
      <c r="AO7" s="50"/>
      <c r="AP7" s="50"/>
      <c r="AQ7" s="50"/>
      <c r="AR7" s="50"/>
      <c r="AS7" s="50"/>
      <c r="AT7" s="47" t="s">
        <v>7</v>
      </c>
      <c r="AU7" s="48"/>
      <c r="AV7" s="48"/>
      <c r="AW7" s="48"/>
      <c r="AX7" s="48"/>
      <c r="AY7" s="48"/>
      <c r="AZ7" s="48"/>
      <c r="BA7" s="48"/>
      <c r="BB7" s="50" t="s">
        <v>8</v>
      </c>
      <c r="BC7" s="50"/>
      <c r="BD7" s="50"/>
      <c r="BE7" s="50"/>
      <c r="BF7" s="50"/>
      <c r="BG7" s="50"/>
      <c r="BH7" s="50"/>
      <c r="BI7" s="50"/>
      <c r="BJ7" s="3"/>
      <c r="BK7" s="3"/>
      <c r="BL7" s="5" t="s">
        <v>9</v>
      </c>
      <c r="BM7" s="6"/>
      <c r="BN7" s="6"/>
      <c r="BO7" s="6"/>
      <c r="BP7" s="6"/>
      <c r="BQ7" s="6"/>
      <c r="BR7" s="6"/>
      <c r="BS7" s="6"/>
      <c r="BT7" s="6"/>
      <c r="BU7" s="6"/>
      <c r="BV7" s="6"/>
      <c r="BW7" s="6"/>
      <c r="BX7" s="6"/>
      <c r="BY7" s="7"/>
    </row>
    <row r="8" spans="1:78" ht="18.75" customHeight="1" x14ac:dyDescent="0.15">
      <c r="A8" s="2"/>
      <c r="B8" s="56" t="str">
        <f>データ!$I$6</f>
        <v>法適用</v>
      </c>
      <c r="C8" s="57"/>
      <c r="D8" s="57"/>
      <c r="E8" s="57"/>
      <c r="F8" s="57"/>
      <c r="G8" s="57"/>
      <c r="H8" s="57"/>
      <c r="I8" s="56" t="str">
        <f>データ!$J$6</f>
        <v>水道事業</v>
      </c>
      <c r="J8" s="57"/>
      <c r="K8" s="57"/>
      <c r="L8" s="57"/>
      <c r="M8" s="57"/>
      <c r="N8" s="57"/>
      <c r="O8" s="58"/>
      <c r="P8" s="59" t="str">
        <f>データ!$K$6</f>
        <v>末端給水事業</v>
      </c>
      <c r="Q8" s="59"/>
      <c r="R8" s="59"/>
      <c r="S8" s="59"/>
      <c r="T8" s="59"/>
      <c r="U8" s="59"/>
      <c r="V8" s="59"/>
      <c r="W8" s="59" t="str">
        <f>データ!$L$6</f>
        <v>A5</v>
      </c>
      <c r="X8" s="59"/>
      <c r="Y8" s="59"/>
      <c r="Z8" s="59"/>
      <c r="AA8" s="59"/>
      <c r="AB8" s="59"/>
      <c r="AC8" s="59"/>
      <c r="AD8" s="59" t="str">
        <f>データ!$M$6</f>
        <v>非設置</v>
      </c>
      <c r="AE8" s="59"/>
      <c r="AF8" s="59"/>
      <c r="AG8" s="59"/>
      <c r="AH8" s="59"/>
      <c r="AI8" s="59"/>
      <c r="AJ8" s="59"/>
      <c r="AK8" s="4"/>
      <c r="AL8" s="60">
        <f>データ!$R$6</f>
        <v>33850</v>
      </c>
      <c r="AM8" s="60"/>
      <c r="AN8" s="60"/>
      <c r="AO8" s="60"/>
      <c r="AP8" s="60"/>
      <c r="AQ8" s="60"/>
      <c r="AR8" s="60"/>
      <c r="AS8" s="60"/>
      <c r="AT8" s="51">
        <f>データ!$S$6</f>
        <v>132.65</v>
      </c>
      <c r="AU8" s="52"/>
      <c r="AV8" s="52"/>
      <c r="AW8" s="52"/>
      <c r="AX8" s="52"/>
      <c r="AY8" s="52"/>
      <c r="AZ8" s="52"/>
      <c r="BA8" s="52"/>
      <c r="BB8" s="53">
        <f>データ!$T$6</f>
        <v>255.18</v>
      </c>
      <c r="BC8" s="53"/>
      <c r="BD8" s="53"/>
      <c r="BE8" s="53"/>
      <c r="BF8" s="53"/>
      <c r="BG8" s="53"/>
      <c r="BH8" s="53"/>
      <c r="BI8" s="53"/>
      <c r="BJ8" s="3"/>
      <c r="BK8" s="3"/>
      <c r="BL8" s="54" t="s">
        <v>10</v>
      </c>
      <c r="BM8" s="55"/>
      <c r="BN8" s="8" t="s">
        <v>11</v>
      </c>
      <c r="BO8" s="9"/>
      <c r="BP8" s="9"/>
      <c r="BQ8" s="9"/>
      <c r="BR8" s="9"/>
      <c r="BS8" s="9"/>
      <c r="BT8" s="9"/>
      <c r="BU8" s="9"/>
      <c r="BV8" s="9"/>
      <c r="BW8" s="9"/>
      <c r="BX8" s="9"/>
      <c r="BY8" s="10"/>
    </row>
    <row r="9" spans="1:78" ht="18.75" customHeight="1" x14ac:dyDescent="0.15">
      <c r="A9" s="2"/>
      <c r="B9" s="47" t="s">
        <v>12</v>
      </c>
      <c r="C9" s="48"/>
      <c r="D9" s="48"/>
      <c r="E9" s="48"/>
      <c r="F9" s="48"/>
      <c r="G9" s="48"/>
      <c r="H9" s="48"/>
      <c r="I9" s="47" t="s">
        <v>13</v>
      </c>
      <c r="J9" s="48"/>
      <c r="K9" s="48"/>
      <c r="L9" s="48"/>
      <c r="M9" s="48"/>
      <c r="N9" s="48"/>
      <c r="O9" s="49"/>
      <c r="P9" s="50" t="s">
        <v>14</v>
      </c>
      <c r="Q9" s="50"/>
      <c r="R9" s="50"/>
      <c r="S9" s="50"/>
      <c r="T9" s="50"/>
      <c r="U9" s="50"/>
      <c r="V9" s="50"/>
      <c r="W9" s="50" t="s">
        <v>15</v>
      </c>
      <c r="X9" s="50"/>
      <c r="Y9" s="50"/>
      <c r="Z9" s="50"/>
      <c r="AA9" s="50"/>
      <c r="AB9" s="50"/>
      <c r="AC9" s="50"/>
      <c r="AD9" s="2"/>
      <c r="AE9" s="2"/>
      <c r="AF9" s="2"/>
      <c r="AG9" s="2"/>
      <c r="AH9" s="4"/>
      <c r="AI9" s="4"/>
      <c r="AJ9" s="4"/>
      <c r="AK9" s="4"/>
      <c r="AL9" s="50" t="s">
        <v>16</v>
      </c>
      <c r="AM9" s="50"/>
      <c r="AN9" s="50"/>
      <c r="AO9" s="50"/>
      <c r="AP9" s="50"/>
      <c r="AQ9" s="50"/>
      <c r="AR9" s="50"/>
      <c r="AS9" s="50"/>
      <c r="AT9" s="47" t="s">
        <v>17</v>
      </c>
      <c r="AU9" s="48"/>
      <c r="AV9" s="48"/>
      <c r="AW9" s="48"/>
      <c r="AX9" s="48"/>
      <c r="AY9" s="48"/>
      <c r="AZ9" s="48"/>
      <c r="BA9" s="48"/>
      <c r="BB9" s="50" t="s">
        <v>18</v>
      </c>
      <c r="BC9" s="50"/>
      <c r="BD9" s="50"/>
      <c r="BE9" s="50"/>
      <c r="BF9" s="50"/>
      <c r="BG9" s="50"/>
      <c r="BH9" s="50"/>
      <c r="BI9" s="50"/>
      <c r="BJ9" s="3"/>
      <c r="BK9" s="3"/>
      <c r="BL9" s="61" t="s">
        <v>19</v>
      </c>
      <c r="BM9" s="62"/>
      <c r="BN9" s="11" t="s">
        <v>20</v>
      </c>
      <c r="BO9" s="12"/>
      <c r="BP9" s="12"/>
      <c r="BQ9" s="12"/>
      <c r="BR9" s="12"/>
      <c r="BS9" s="12"/>
      <c r="BT9" s="12"/>
      <c r="BU9" s="12"/>
      <c r="BV9" s="12"/>
      <c r="BW9" s="12"/>
      <c r="BX9" s="12"/>
      <c r="BY9" s="13"/>
    </row>
    <row r="10" spans="1:78" ht="18.75" customHeight="1" x14ac:dyDescent="0.15">
      <c r="A10" s="2"/>
      <c r="B10" s="51" t="str">
        <f>データ!$N$6</f>
        <v>-</v>
      </c>
      <c r="C10" s="52"/>
      <c r="D10" s="52"/>
      <c r="E10" s="52"/>
      <c r="F10" s="52"/>
      <c r="G10" s="52"/>
      <c r="H10" s="52"/>
      <c r="I10" s="51">
        <f>データ!$O$6</f>
        <v>66.09</v>
      </c>
      <c r="J10" s="52"/>
      <c r="K10" s="52"/>
      <c r="L10" s="52"/>
      <c r="M10" s="52"/>
      <c r="N10" s="52"/>
      <c r="O10" s="63"/>
      <c r="P10" s="53">
        <f>データ!$P$6</f>
        <v>95.53</v>
      </c>
      <c r="Q10" s="53"/>
      <c r="R10" s="53"/>
      <c r="S10" s="53"/>
      <c r="T10" s="53"/>
      <c r="U10" s="53"/>
      <c r="V10" s="53"/>
      <c r="W10" s="60">
        <f>データ!$Q$6</f>
        <v>3430</v>
      </c>
      <c r="X10" s="60"/>
      <c r="Y10" s="60"/>
      <c r="Z10" s="60"/>
      <c r="AA10" s="60"/>
      <c r="AB10" s="60"/>
      <c r="AC10" s="60"/>
      <c r="AD10" s="2"/>
      <c r="AE10" s="2"/>
      <c r="AF10" s="2"/>
      <c r="AG10" s="2"/>
      <c r="AH10" s="4"/>
      <c r="AI10" s="4"/>
      <c r="AJ10" s="4"/>
      <c r="AK10" s="4"/>
      <c r="AL10" s="60">
        <f>データ!$U$6</f>
        <v>32022</v>
      </c>
      <c r="AM10" s="60"/>
      <c r="AN10" s="60"/>
      <c r="AO10" s="60"/>
      <c r="AP10" s="60"/>
      <c r="AQ10" s="60"/>
      <c r="AR10" s="60"/>
      <c r="AS10" s="60"/>
      <c r="AT10" s="51">
        <f>データ!$V$6</f>
        <v>35.57</v>
      </c>
      <c r="AU10" s="52"/>
      <c r="AV10" s="52"/>
      <c r="AW10" s="52"/>
      <c r="AX10" s="52"/>
      <c r="AY10" s="52"/>
      <c r="AZ10" s="52"/>
      <c r="BA10" s="52"/>
      <c r="BB10" s="53">
        <f>データ!$W$6</f>
        <v>900.25</v>
      </c>
      <c r="BC10" s="53"/>
      <c r="BD10" s="53"/>
      <c r="BE10" s="53"/>
      <c r="BF10" s="53"/>
      <c r="BG10" s="53"/>
      <c r="BH10" s="53"/>
      <c r="BI10" s="53"/>
      <c r="BJ10" s="2"/>
      <c r="BK10" s="2"/>
      <c r="BL10" s="64" t="s">
        <v>21</v>
      </c>
      <c r="BM10" s="65"/>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8" t="s">
        <v>23</v>
      </c>
      <c r="BM11" s="78"/>
      <c r="BN11" s="78"/>
      <c r="BO11" s="78"/>
      <c r="BP11" s="78"/>
      <c r="BQ11" s="78"/>
      <c r="BR11" s="78"/>
      <c r="BS11" s="78"/>
      <c r="BT11" s="78"/>
      <c r="BU11" s="78"/>
      <c r="BV11" s="78"/>
      <c r="BW11" s="78"/>
      <c r="BX11" s="78"/>
      <c r="BY11" s="78"/>
      <c r="BZ11" s="78"/>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8"/>
      <c r="BM12" s="78"/>
      <c r="BN12" s="78"/>
      <c r="BO12" s="78"/>
      <c r="BP12" s="78"/>
      <c r="BQ12" s="78"/>
      <c r="BR12" s="78"/>
      <c r="BS12" s="78"/>
      <c r="BT12" s="78"/>
      <c r="BU12" s="78"/>
      <c r="BV12" s="78"/>
      <c r="BW12" s="78"/>
      <c r="BX12" s="78"/>
      <c r="BY12" s="78"/>
      <c r="BZ12" s="78"/>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9"/>
      <c r="BM13" s="79"/>
      <c r="BN13" s="79"/>
      <c r="BO13" s="79"/>
      <c r="BP13" s="79"/>
      <c r="BQ13" s="79"/>
      <c r="BR13" s="79"/>
      <c r="BS13" s="79"/>
      <c r="BT13" s="79"/>
      <c r="BU13" s="79"/>
      <c r="BV13" s="79"/>
      <c r="BW13" s="79"/>
      <c r="BX13" s="79"/>
      <c r="BY13" s="79"/>
      <c r="BZ13" s="79"/>
    </row>
    <row r="14" spans="1:78" ht="13.5" customHeight="1" x14ac:dyDescent="0.15">
      <c r="A14" s="2"/>
      <c r="B14" s="80" t="s">
        <v>24</v>
      </c>
      <c r="C14" s="81"/>
      <c r="D14" s="81"/>
      <c r="E14" s="81"/>
      <c r="F14" s="81"/>
      <c r="G14" s="81"/>
      <c r="H14" s="81"/>
      <c r="I14" s="81"/>
      <c r="J14" s="81"/>
      <c r="K14" s="81"/>
      <c r="L14" s="81"/>
      <c r="M14" s="81"/>
      <c r="N14" s="81"/>
      <c r="O14" s="81"/>
      <c r="P14" s="81"/>
      <c r="Q14" s="81"/>
      <c r="R14" s="81"/>
      <c r="S14" s="81"/>
      <c r="T14" s="81"/>
      <c r="U14" s="81"/>
      <c r="V14" s="81"/>
      <c r="W14" s="81"/>
      <c r="X14" s="81"/>
      <c r="Y14" s="81"/>
      <c r="Z14" s="81"/>
      <c r="AA14" s="81"/>
      <c r="AB14" s="81"/>
      <c r="AC14" s="81"/>
      <c r="AD14" s="81"/>
      <c r="AE14" s="81"/>
      <c r="AF14" s="81"/>
      <c r="AG14" s="81"/>
      <c r="AH14" s="81"/>
      <c r="AI14" s="81"/>
      <c r="AJ14" s="81"/>
      <c r="AK14" s="81"/>
      <c r="AL14" s="81"/>
      <c r="AM14" s="81"/>
      <c r="AN14" s="81"/>
      <c r="AO14" s="81"/>
      <c r="AP14" s="81"/>
      <c r="AQ14" s="81"/>
      <c r="AR14" s="81"/>
      <c r="AS14" s="81"/>
      <c r="AT14" s="81"/>
      <c r="AU14" s="81"/>
      <c r="AV14" s="81"/>
      <c r="AW14" s="81"/>
      <c r="AX14" s="81"/>
      <c r="AY14" s="81"/>
      <c r="AZ14" s="81"/>
      <c r="BA14" s="81"/>
      <c r="BB14" s="81"/>
      <c r="BC14" s="81"/>
      <c r="BD14" s="81"/>
      <c r="BE14" s="81"/>
      <c r="BF14" s="81"/>
      <c r="BG14" s="81"/>
      <c r="BH14" s="81"/>
      <c r="BI14" s="81"/>
      <c r="BJ14" s="82"/>
      <c r="BK14" s="2"/>
      <c r="BL14" s="66" t="s">
        <v>25</v>
      </c>
      <c r="BM14" s="67"/>
      <c r="BN14" s="67"/>
      <c r="BO14" s="67"/>
      <c r="BP14" s="67"/>
      <c r="BQ14" s="67"/>
      <c r="BR14" s="67"/>
      <c r="BS14" s="67"/>
      <c r="BT14" s="67"/>
      <c r="BU14" s="67"/>
      <c r="BV14" s="67"/>
      <c r="BW14" s="67"/>
      <c r="BX14" s="67"/>
      <c r="BY14" s="67"/>
      <c r="BZ14" s="68"/>
    </row>
    <row r="15" spans="1:78" ht="13.5" customHeight="1" x14ac:dyDescent="0.15">
      <c r="A15" s="2"/>
      <c r="B15" s="83"/>
      <c r="C15" s="84"/>
      <c r="D15" s="84"/>
      <c r="E15" s="84"/>
      <c r="F15" s="84"/>
      <c r="G15" s="84"/>
      <c r="H15" s="84"/>
      <c r="I15" s="84"/>
      <c r="J15" s="84"/>
      <c r="K15" s="84"/>
      <c r="L15" s="84"/>
      <c r="M15" s="84"/>
      <c r="N15" s="84"/>
      <c r="O15" s="84"/>
      <c r="P15" s="84"/>
      <c r="Q15" s="84"/>
      <c r="R15" s="84"/>
      <c r="S15" s="84"/>
      <c r="T15" s="84"/>
      <c r="U15" s="84"/>
      <c r="V15" s="84"/>
      <c r="W15" s="84"/>
      <c r="X15" s="84"/>
      <c r="Y15" s="84"/>
      <c r="Z15" s="84"/>
      <c r="AA15" s="84"/>
      <c r="AB15" s="84"/>
      <c r="AC15" s="84"/>
      <c r="AD15" s="84"/>
      <c r="AE15" s="84"/>
      <c r="AF15" s="84"/>
      <c r="AG15" s="84"/>
      <c r="AH15" s="84"/>
      <c r="AI15" s="84"/>
      <c r="AJ15" s="84"/>
      <c r="AK15" s="84"/>
      <c r="AL15" s="84"/>
      <c r="AM15" s="84"/>
      <c r="AN15" s="84"/>
      <c r="AO15" s="84"/>
      <c r="AP15" s="84"/>
      <c r="AQ15" s="84"/>
      <c r="AR15" s="84"/>
      <c r="AS15" s="84"/>
      <c r="AT15" s="84"/>
      <c r="AU15" s="84"/>
      <c r="AV15" s="84"/>
      <c r="AW15" s="84"/>
      <c r="AX15" s="84"/>
      <c r="AY15" s="84"/>
      <c r="AZ15" s="84"/>
      <c r="BA15" s="84"/>
      <c r="BB15" s="84"/>
      <c r="BC15" s="84"/>
      <c r="BD15" s="84"/>
      <c r="BE15" s="84"/>
      <c r="BF15" s="84"/>
      <c r="BG15" s="84"/>
      <c r="BH15" s="84"/>
      <c r="BI15" s="84"/>
      <c r="BJ15" s="85"/>
      <c r="BK15" s="2"/>
      <c r="BL15" s="69"/>
      <c r="BM15" s="70"/>
      <c r="BN15" s="70"/>
      <c r="BO15" s="70"/>
      <c r="BP15" s="70"/>
      <c r="BQ15" s="70"/>
      <c r="BR15" s="70"/>
      <c r="BS15" s="70"/>
      <c r="BT15" s="70"/>
      <c r="BU15" s="70"/>
      <c r="BV15" s="70"/>
      <c r="BW15" s="70"/>
      <c r="BX15" s="70"/>
      <c r="BY15" s="70"/>
      <c r="BZ15" s="71"/>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86" t="s">
        <v>105</v>
      </c>
      <c r="BM16" s="87"/>
      <c r="BN16" s="87"/>
      <c r="BO16" s="87"/>
      <c r="BP16" s="87"/>
      <c r="BQ16" s="87"/>
      <c r="BR16" s="87"/>
      <c r="BS16" s="87"/>
      <c r="BT16" s="87"/>
      <c r="BU16" s="87"/>
      <c r="BV16" s="87"/>
      <c r="BW16" s="87"/>
      <c r="BX16" s="87"/>
      <c r="BY16" s="87"/>
      <c r="BZ16" s="88"/>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86"/>
      <c r="BM17" s="87"/>
      <c r="BN17" s="87"/>
      <c r="BO17" s="87"/>
      <c r="BP17" s="87"/>
      <c r="BQ17" s="87"/>
      <c r="BR17" s="87"/>
      <c r="BS17" s="87"/>
      <c r="BT17" s="87"/>
      <c r="BU17" s="87"/>
      <c r="BV17" s="87"/>
      <c r="BW17" s="87"/>
      <c r="BX17" s="87"/>
      <c r="BY17" s="87"/>
      <c r="BZ17" s="88"/>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86"/>
      <c r="BM18" s="87"/>
      <c r="BN18" s="87"/>
      <c r="BO18" s="87"/>
      <c r="BP18" s="87"/>
      <c r="BQ18" s="87"/>
      <c r="BR18" s="87"/>
      <c r="BS18" s="87"/>
      <c r="BT18" s="87"/>
      <c r="BU18" s="87"/>
      <c r="BV18" s="87"/>
      <c r="BW18" s="87"/>
      <c r="BX18" s="87"/>
      <c r="BY18" s="87"/>
      <c r="BZ18" s="88"/>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86"/>
      <c r="BM19" s="87"/>
      <c r="BN19" s="87"/>
      <c r="BO19" s="87"/>
      <c r="BP19" s="87"/>
      <c r="BQ19" s="87"/>
      <c r="BR19" s="87"/>
      <c r="BS19" s="87"/>
      <c r="BT19" s="87"/>
      <c r="BU19" s="87"/>
      <c r="BV19" s="87"/>
      <c r="BW19" s="87"/>
      <c r="BX19" s="87"/>
      <c r="BY19" s="87"/>
      <c r="BZ19" s="88"/>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86"/>
      <c r="BM20" s="87"/>
      <c r="BN20" s="87"/>
      <c r="BO20" s="87"/>
      <c r="BP20" s="87"/>
      <c r="BQ20" s="87"/>
      <c r="BR20" s="87"/>
      <c r="BS20" s="87"/>
      <c r="BT20" s="87"/>
      <c r="BU20" s="87"/>
      <c r="BV20" s="87"/>
      <c r="BW20" s="87"/>
      <c r="BX20" s="87"/>
      <c r="BY20" s="87"/>
      <c r="BZ20" s="88"/>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86"/>
      <c r="BM21" s="87"/>
      <c r="BN21" s="87"/>
      <c r="BO21" s="87"/>
      <c r="BP21" s="87"/>
      <c r="BQ21" s="87"/>
      <c r="BR21" s="87"/>
      <c r="BS21" s="87"/>
      <c r="BT21" s="87"/>
      <c r="BU21" s="87"/>
      <c r="BV21" s="87"/>
      <c r="BW21" s="87"/>
      <c r="BX21" s="87"/>
      <c r="BY21" s="87"/>
      <c r="BZ21" s="88"/>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86"/>
      <c r="BM22" s="87"/>
      <c r="BN22" s="87"/>
      <c r="BO22" s="87"/>
      <c r="BP22" s="87"/>
      <c r="BQ22" s="87"/>
      <c r="BR22" s="87"/>
      <c r="BS22" s="87"/>
      <c r="BT22" s="87"/>
      <c r="BU22" s="87"/>
      <c r="BV22" s="87"/>
      <c r="BW22" s="87"/>
      <c r="BX22" s="87"/>
      <c r="BY22" s="87"/>
      <c r="BZ22" s="88"/>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86"/>
      <c r="BM23" s="87"/>
      <c r="BN23" s="87"/>
      <c r="BO23" s="87"/>
      <c r="BP23" s="87"/>
      <c r="BQ23" s="87"/>
      <c r="BR23" s="87"/>
      <c r="BS23" s="87"/>
      <c r="BT23" s="87"/>
      <c r="BU23" s="87"/>
      <c r="BV23" s="87"/>
      <c r="BW23" s="87"/>
      <c r="BX23" s="87"/>
      <c r="BY23" s="87"/>
      <c r="BZ23" s="88"/>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86"/>
      <c r="BM24" s="87"/>
      <c r="BN24" s="87"/>
      <c r="BO24" s="87"/>
      <c r="BP24" s="87"/>
      <c r="BQ24" s="87"/>
      <c r="BR24" s="87"/>
      <c r="BS24" s="87"/>
      <c r="BT24" s="87"/>
      <c r="BU24" s="87"/>
      <c r="BV24" s="87"/>
      <c r="BW24" s="87"/>
      <c r="BX24" s="87"/>
      <c r="BY24" s="87"/>
      <c r="BZ24" s="88"/>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86"/>
      <c r="BM25" s="87"/>
      <c r="BN25" s="87"/>
      <c r="BO25" s="87"/>
      <c r="BP25" s="87"/>
      <c r="BQ25" s="87"/>
      <c r="BR25" s="87"/>
      <c r="BS25" s="87"/>
      <c r="BT25" s="87"/>
      <c r="BU25" s="87"/>
      <c r="BV25" s="87"/>
      <c r="BW25" s="87"/>
      <c r="BX25" s="87"/>
      <c r="BY25" s="87"/>
      <c r="BZ25" s="88"/>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86"/>
      <c r="BM26" s="87"/>
      <c r="BN26" s="87"/>
      <c r="BO26" s="87"/>
      <c r="BP26" s="87"/>
      <c r="BQ26" s="87"/>
      <c r="BR26" s="87"/>
      <c r="BS26" s="87"/>
      <c r="BT26" s="87"/>
      <c r="BU26" s="87"/>
      <c r="BV26" s="87"/>
      <c r="BW26" s="87"/>
      <c r="BX26" s="87"/>
      <c r="BY26" s="87"/>
      <c r="BZ26" s="88"/>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86"/>
      <c r="BM27" s="87"/>
      <c r="BN27" s="87"/>
      <c r="BO27" s="87"/>
      <c r="BP27" s="87"/>
      <c r="BQ27" s="87"/>
      <c r="BR27" s="87"/>
      <c r="BS27" s="87"/>
      <c r="BT27" s="87"/>
      <c r="BU27" s="87"/>
      <c r="BV27" s="87"/>
      <c r="BW27" s="87"/>
      <c r="BX27" s="87"/>
      <c r="BY27" s="87"/>
      <c r="BZ27" s="88"/>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86"/>
      <c r="BM28" s="87"/>
      <c r="BN28" s="87"/>
      <c r="BO28" s="87"/>
      <c r="BP28" s="87"/>
      <c r="BQ28" s="87"/>
      <c r="BR28" s="87"/>
      <c r="BS28" s="87"/>
      <c r="BT28" s="87"/>
      <c r="BU28" s="87"/>
      <c r="BV28" s="87"/>
      <c r="BW28" s="87"/>
      <c r="BX28" s="87"/>
      <c r="BY28" s="87"/>
      <c r="BZ28" s="88"/>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86"/>
      <c r="BM29" s="87"/>
      <c r="BN29" s="87"/>
      <c r="BO29" s="87"/>
      <c r="BP29" s="87"/>
      <c r="BQ29" s="87"/>
      <c r="BR29" s="87"/>
      <c r="BS29" s="87"/>
      <c r="BT29" s="87"/>
      <c r="BU29" s="87"/>
      <c r="BV29" s="87"/>
      <c r="BW29" s="87"/>
      <c r="BX29" s="87"/>
      <c r="BY29" s="87"/>
      <c r="BZ29" s="88"/>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86"/>
      <c r="BM30" s="87"/>
      <c r="BN30" s="87"/>
      <c r="BO30" s="87"/>
      <c r="BP30" s="87"/>
      <c r="BQ30" s="87"/>
      <c r="BR30" s="87"/>
      <c r="BS30" s="87"/>
      <c r="BT30" s="87"/>
      <c r="BU30" s="87"/>
      <c r="BV30" s="87"/>
      <c r="BW30" s="87"/>
      <c r="BX30" s="87"/>
      <c r="BY30" s="87"/>
      <c r="BZ30" s="88"/>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86"/>
      <c r="BM31" s="87"/>
      <c r="BN31" s="87"/>
      <c r="BO31" s="87"/>
      <c r="BP31" s="87"/>
      <c r="BQ31" s="87"/>
      <c r="BR31" s="87"/>
      <c r="BS31" s="87"/>
      <c r="BT31" s="87"/>
      <c r="BU31" s="87"/>
      <c r="BV31" s="87"/>
      <c r="BW31" s="87"/>
      <c r="BX31" s="87"/>
      <c r="BY31" s="87"/>
      <c r="BZ31" s="88"/>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86"/>
      <c r="BM32" s="87"/>
      <c r="BN32" s="87"/>
      <c r="BO32" s="87"/>
      <c r="BP32" s="87"/>
      <c r="BQ32" s="87"/>
      <c r="BR32" s="87"/>
      <c r="BS32" s="87"/>
      <c r="BT32" s="87"/>
      <c r="BU32" s="87"/>
      <c r="BV32" s="87"/>
      <c r="BW32" s="87"/>
      <c r="BX32" s="87"/>
      <c r="BY32" s="87"/>
      <c r="BZ32" s="88"/>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86"/>
      <c r="BM33" s="87"/>
      <c r="BN33" s="87"/>
      <c r="BO33" s="87"/>
      <c r="BP33" s="87"/>
      <c r="BQ33" s="87"/>
      <c r="BR33" s="87"/>
      <c r="BS33" s="87"/>
      <c r="BT33" s="87"/>
      <c r="BU33" s="87"/>
      <c r="BV33" s="87"/>
      <c r="BW33" s="87"/>
      <c r="BX33" s="87"/>
      <c r="BY33" s="87"/>
      <c r="BZ33" s="88"/>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86"/>
      <c r="BM34" s="87"/>
      <c r="BN34" s="87"/>
      <c r="BO34" s="87"/>
      <c r="BP34" s="87"/>
      <c r="BQ34" s="87"/>
      <c r="BR34" s="87"/>
      <c r="BS34" s="87"/>
      <c r="BT34" s="87"/>
      <c r="BU34" s="87"/>
      <c r="BV34" s="87"/>
      <c r="BW34" s="87"/>
      <c r="BX34" s="87"/>
      <c r="BY34" s="87"/>
      <c r="BZ34" s="88"/>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86"/>
      <c r="BM35" s="87"/>
      <c r="BN35" s="87"/>
      <c r="BO35" s="87"/>
      <c r="BP35" s="87"/>
      <c r="BQ35" s="87"/>
      <c r="BR35" s="87"/>
      <c r="BS35" s="87"/>
      <c r="BT35" s="87"/>
      <c r="BU35" s="87"/>
      <c r="BV35" s="87"/>
      <c r="BW35" s="87"/>
      <c r="BX35" s="87"/>
      <c r="BY35" s="87"/>
      <c r="BZ35" s="88"/>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86"/>
      <c r="BM36" s="87"/>
      <c r="BN36" s="87"/>
      <c r="BO36" s="87"/>
      <c r="BP36" s="87"/>
      <c r="BQ36" s="87"/>
      <c r="BR36" s="87"/>
      <c r="BS36" s="87"/>
      <c r="BT36" s="87"/>
      <c r="BU36" s="87"/>
      <c r="BV36" s="87"/>
      <c r="BW36" s="87"/>
      <c r="BX36" s="87"/>
      <c r="BY36" s="87"/>
      <c r="BZ36" s="88"/>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86"/>
      <c r="BM37" s="87"/>
      <c r="BN37" s="87"/>
      <c r="BO37" s="87"/>
      <c r="BP37" s="87"/>
      <c r="BQ37" s="87"/>
      <c r="BR37" s="87"/>
      <c r="BS37" s="87"/>
      <c r="BT37" s="87"/>
      <c r="BU37" s="87"/>
      <c r="BV37" s="87"/>
      <c r="BW37" s="87"/>
      <c r="BX37" s="87"/>
      <c r="BY37" s="87"/>
      <c r="BZ37" s="88"/>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86"/>
      <c r="BM38" s="87"/>
      <c r="BN38" s="87"/>
      <c r="BO38" s="87"/>
      <c r="BP38" s="87"/>
      <c r="BQ38" s="87"/>
      <c r="BR38" s="87"/>
      <c r="BS38" s="87"/>
      <c r="BT38" s="87"/>
      <c r="BU38" s="87"/>
      <c r="BV38" s="87"/>
      <c r="BW38" s="87"/>
      <c r="BX38" s="87"/>
      <c r="BY38" s="87"/>
      <c r="BZ38" s="88"/>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86"/>
      <c r="BM39" s="87"/>
      <c r="BN39" s="87"/>
      <c r="BO39" s="87"/>
      <c r="BP39" s="87"/>
      <c r="BQ39" s="87"/>
      <c r="BR39" s="87"/>
      <c r="BS39" s="87"/>
      <c r="BT39" s="87"/>
      <c r="BU39" s="87"/>
      <c r="BV39" s="87"/>
      <c r="BW39" s="87"/>
      <c r="BX39" s="87"/>
      <c r="BY39" s="87"/>
      <c r="BZ39" s="88"/>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86"/>
      <c r="BM40" s="87"/>
      <c r="BN40" s="87"/>
      <c r="BO40" s="87"/>
      <c r="BP40" s="87"/>
      <c r="BQ40" s="87"/>
      <c r="BR40" s="87"/>
      <c r="BS40" s="87"/>
      <c r="BT40" s="87"/>
      <c r="BU40" s="87"/>
      <c r="BV40" s="87"/>
      <c r="BW40" s="87"/>
      <c r="BX40" s="87"/>
      <c r="BY40" s="87"/>
      <c r="BZ40" s="88"/>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86"/>
      <c r="BM41" s="87"/>
      <c r="BN41" s="87"/>
      <c r="BO41" s="87"/>
      <c r="BP41" s="87"/>
      <c r="BQ41" s="87"/>
      <c r="BR41" s="87"/>
      <c r="BS41" s="87"/>
      <c r="BT41" s="87"/>
      <c r="BU41" s="87"/>
      <c r="BV41" s="87"/>
      <c r="BW41" s="87"/>
      <c r="BX41" s="87"/>
      <c r="BY41" s="87"/>
      <c r="BZ41" s="88"/>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86"/>
      <c r="BM42" s="87"/>
      <c r="BN42" s="87"/>
      <c r="BO42" s="87"/>
      <c r="BP42" s="87"/>
      <c r="BQ42" s="87"/>
      <c r="BR42" s="87"/>
      <c r="BS42" s="87"/>
      <c r="BT42" s="87"/>
      <c r="BU42" s="87"/>
      <c r="BV42" s="87"/>
      <c r="BW42" s="87"/>
      <c r="BX42" s="87"/>
      <c r="BY42" s="87"/>
      <c r="BZ42" s="88"/>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86"/>
      <c r="BM43" s="87"/>
      <c r="BN43" s="87"/>
      <c r="BO43" s="87"/>
      <c r="BP43" s="87"/>
      <c r="BQ43" s="87"/>
      <c r="BR43" s="87"/>
      <c r="BS43" s="87"/>
      <c r="BT43" s="87"/>
      <c r="BU43" s="87"/>
      <c r="BV43" s="87"/>
      <c r="BW43" s="87"/>
      <c r="BX43" s="87"/>
      <c r="BY43" s="87"/>
      <c r="BZ43" s="88"/>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86"/>
      <c r="BM44" s="87"/>
      <c r="BN44" s="87"/>
      <c r="BO44" s="87"/>
      <c r="BP44" s="87"/>
      <c r="BQ44" s="87"/>
      <c r="BR44" s="87"/>
      <c r="BS44" s="87"/>
      <c r="BT44" s="87"/>
      <c r="BU44" s="87"/>
      <c r="BV44" s="87"/>
      <c r="BW44" s="87"/>
      <c r="BX44" s="87"/>
      <c r="BY44" s="87"/>
      <c r="BZ44" s="88"/>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66" t="s">
        <v>26</v>
      </c>
      <c r="BM45" s="67"/>
      <c r="BN45" s="67"/>
      <c r="BO45" s="67"/>
      <c r="BP45" s="67"/>
      <c r="BQ45" s="67"/>
      <c r="BR45" s="67"/>
      <c r="BS45" s="67"/>
      <c r="BT45" s="67"/>
      <c r="BU45" s="67"/>
      <c r="BV45" s="67"/>
      <c r="BW45" s="67"/>
      <c r="BX45" s="67"/>
      <c r="BY45" s="67"/>
      <c r="BZ45" s="68"/>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69"/>
      <c r="BM46" s="70"/>
      <c r="BN46" s="70"/>
      <c r="BO46" s="70"/>
      <c r="BP46" s="70"/>
      <c r="BQ46" s="70"/>
      <c r="BR46" s="70"/>
      <c r="BS46" s="70"/>
      <c r="BT46" s="70"/>
      <c r="BU46" s="70"/>
      <c r="BV46" s="70"/>
      <c r="BW46" s="70"/>
      <c r="BX46" s="70"/>
      <c r="BY46" s="70"/>
      <c r="BZ46" s="71"/>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89" t="s">
        <v>106</v>
      </c>
      <c r="BM47" s="90"/>
      <c r="BN47" s="90"/>
      <c r="BO47" s="90"/>
      <c r="BP47" s="90"/>
      <c r="BQ47" s="90"/>
      <c r="BR47" s="90"/>
      <c r="BS47" s="90"/>
      <c r="BT47" s="90"/>
      <c r="BU47" s="90"/>
      <c r="BV47" s="90"/>
      <c r="BW47" s="90"/>
      <c r="BX47" s="90"/>
      <c r="BY47" s="90"/>
      <c r="BZ47" s="91"/>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89"/>
      <c r="BM48" s="90"/>
      <c r="BN48" s="90"/>
      <c r="BO48" s="90"/>
      <c r="BP48" s="90"/>
      <c r="BQ48" s="90"/>
      <c r="BR48" s="90"/>
      <c r="BS48" s="90"/>
      <c r="BT48" s="90"/>
      <c r="BU48" s="90"/>
      <c r="BV48" s="90"/>
      <c r="BW48" s="90"/>
      <c r="BX48" s="90"/>
      <c r="BY48" s="90"/>
      <c r="BZ48" s="91"/>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89"/>
      <c r="BM49" s="90"/>
      <c r="BN49" s="90"/>
      <c r="BO49" s="90"/>
      <c r="BP49" s="90"/>
      <c r="BQ49" s="90"/>
      <c r="BR49" s="90"/>
      <c r="BS49" s="90"/>
      <c r="BT49" s="90"/>
      <c r="BU49" s="90"/>
      <c r="BV49" s="90"/>
      <c r="BW49" s="90"/>
      <c r="BX49" s="90"/>
      <c r="BY49" s="90"/>
      <c r="BZ49" s="91"/>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89"/>
      <c r="BM50" s="90"/>
      <c r="BN50" s="90"/>
      <c r="BO50" s="90"/>
      <c r="BP50" s="90"/>
      <c r="BQ50" s="90"/>
      <c r="BR50" s="90"/>
      <c r="BS50" s="90"/>
      <c r="BT50" s="90"/>
      <c r="BU50" s="90"/>
      <c r="BV50" s="90"/>
      <c r="BW50" s="90"/>
      <c r="BX50" s="90"/>
      <c r="BY50" s="90"/>
      <c r="BZ50" s="91"/>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89"/>
      <c r="BM51" s="90"/>
      <c r="BN51" s="90"/>
      <c r="BO51" s="90"/>
      <c r="BP51" s="90"/>
      <c r="BQ51" s="90"/>
      <c r="BR51" s="90"/>
      <c r="BS51" s="90"/>
      <c r="BT51" s="90"/>
      <c r="BU51" s="90"/>
      <c r="BV51" s="90"/>
      <c r="BW51" s="90"/>
      <c r="BX51" s="90"/>
      <c r="BY51" s="90"/>
      <c r="BZ51" s="91"/>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89"/>
      <c r="BM52" s="90"/>
      <c r="BN52" s="90"/>
      <c r="BO52" s="90"/>
      <c r="BP52" s="90"/>
      <c r="BQ52" s="90"/>
      <c r="BR52" s="90"/>
      <c r="BS52" s="90"/>
      <c r="BT52" s="90"/>
      <c r="BU52" s="90"/>
      <c r="BV52" s="90"/>
      <c r="BW52" s="90"/>
      <c r="BX52" s="90"/>
      <c r="BY52" s="90"/>
      <c r="BZ52" s="91"/>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89"/>
      <c r="BM53" s="90"/>
      <c r="BN53" s="90"/>
      <c r="BO53" s="90"/>
      <c r="BP53" s="90"/>
      <c r="BQ53" s="90"/>
      <c r="BR53" s="90"/>
      <c r="BS53" s="90"/>
      <c r="BT53" s="90"/>
      <c r="BU53" s="90"/>
      <c r="BV53" s="90"/>
      <c r="BW53" s="90"/>
      <c r="BX53" s="90"/>
      <c r="BY53" s="90"/>
      <c r="BZ53" s="91"/>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89"/>
      <c r="BM54" s="90"/>
      <c r="BN54" s="90"/>
      <c r="BO54" s="90"/>
      <c r="BP54" s="90"/>
      <c r="BQ54" s="90"/>
      <c r="BR54" s="90"/>
      <c r="BS54" s="90"/>
      <c r="BT54" s="90"/>
      <c r="BU54" s="90"/>
      <c r="BV54" s="90"/>
      <c r="BW54" s="90"/>
      <c r="BX54" s="90"/>
      <c r="BY54" s="90"/>
      <c r="BZ54" s="91"/>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89"/>
      <c r="BM55" s="90"/>
      <c r="BN55" s="90"/>
      <c r="BO55" s="90"/>
      <c r="BP55" s="90"/>
      <c r="BQ55" s="90"/>
      <c r="BR55" s="90"/>
      <c r="BS55" s="90"/>
      <c r="BT55" s="90"/>
      <c r="BU55" s="90"/>
      <c r="BV55" s="90"/>
      <c r="BW55" s="90"/>
      <c r="BX55" s="90"/>
      <c r="BY55" s="90"/>
      <c r="BZ55" s="91"/>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89"/>
      <c r="BM56" s="90"/>
      <c r="BN56" s="90"/>
      <c r="BO56" s="90"/>
      <c r="BP56" s="90"/>
      <c r="BQ56" s="90"/>
      <c r="BR56" s="90"/>
      <c r="BS56" s="90"/>
      <c r="BT56" s="90"/>
      <c r="BU56" s="90"/>
      <c r="BV56" s="90"/>
      <c r="BW56" s="90"/>
      <c r="BX56" s="90"/>
      <c r="BY56" s="90"/>
      <c r="BZ56" s="91"/>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89"/>
      <c r="BM57" s="90"/>
      <c r="BN57" s="90"/>
      <c r="BO57" s="90"/>
      <c r="BP57" s="90"/>
      <c r="BQ57" s="90"/>
      <c r="BR57" s="90"/>
      <c r="BS57" s="90"/>
      <c r="BT57" s="90"/>
      <c r="BU57" s="90"/>
      <c r="BV57" s="90"/>
      <c r="BW57" s="90"/>
      <c r="BX57" s="90"/>
      <c r="BY57" s="90"/>
      <c r="BZ57" s="91"/>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89"/>
      <c r="BM58" s="90"/>
      <c r="BN58" s="90"/>
      <c r="BO58" s="90"/>
      <c r="BP58" s="90"/>
      <c r="BQ58" s="90"/>
      <c r="BR58" s="90"/>
      <c r="BS58" s="90"/>
      <c r="BT58" s="90"/>
      <c r="BU58" s="90"/>
      <c r="BV58" s="90"/>
      <c r="BW58" s="90"/>
      <c r="BX58" s="90"/>
      <c r="BY58" s="90"/>
      <c r="BZ58" s="91"/>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89"/>
      <c r="BM59" s="90"/>
      <c r="BN59" s="90"/>
      <c r="BO59" s="90"/>
      <c r="BP59" s="90"/>
      <c r="BQ59" s="90"/>
      <c r="BR59" s="90"/>
      <c r="BS59" s="90"/>
      <c r="BT59" s="90"/>
      <c r="BU59" s="90"/>
      <c r="BV59" s="90"/>
      <c r="BW59" s="90"/>
      <c r="BX59" s="90"/>
      <c r="BY59" s="90"/>
      <c r="BZ59" s="91"/>
    </row>
    <row r="60" spans="1:78" ht="13.5" customHeight="1" x14ac:dyDescent="0.15">
      <c r="A60" s="2"/>
      <c r="B60" s="83" t="s">
        <v>27</v>
      </c>
      <c r="C60" s="84"/>
      <c r="D60" s="84"/>
      <c r="E60" s="84"/>
      <c r="F60" s="84"/>
      <c r="G60" s="84"/>
      <c r="H60" s="84"/>
      <c r="I60" s="84"/>
      <c r="J60" s="84"/>
      <c r="K60" s="84"/>
      <c r="L60" s="84"/>
      <c r="M60" s="84"/>
      <c r="N60" s="84"/>
      <c r="O60" s="84"/>
      <c r="P60" s="84"/>
      <c r="Q60" s="84"/>
      <c r="R60" s="84"/>
      <c r="S60" s="84"/>
      <c r="T60" s="84"/>
      <c r="U60" s="84"/>
      <c r="V60" s="84"/>
      <c r="W60" s="84"/>
      <c r="X60" s="84"/>
      <c r="Y60" s="84"/>
      <c r="Z60" s="84"/>
      <c r="AA60" s="84"/>
      <c r="AB60" s="84"/>
      <c r="AC60" s="84"/>
      <c r="AD60" s="84"/>
      <c r="AE60" s="84"/>
      <c r="AF60" s="84"/>
      <c r="AG60" s="84"/>
      <c r="AH60" s="84"/>
      <c r="AI60" s="84"/>
      <c r="AJ60" s="84"/>
      <c r="AK60" s="84"/>
      <c r="AL60" s="84"/>
      <c r="AM60" s="84"/>
      <c r="AN60" s="84"/>
      <c r="AO60" s="84"/>
      <c r="AP60" s="84"/>
      <c r="AQ60" s="84"/>
      <c r="AR60" s="84"/>
      <c r="AS60" s="84"/>
      <c r="AT60" s="84"/>
      <c r="AU60" s="84"/>
      <c r="AV60" s="84"/>
      <c r="AW60" s="84"/>
      <c r="AX60" s="84"/>
      <c r="AY60" s="84"/>
      <c r="AZ60" s="84"/>
      <c r="BA60" s="84"/>
      <c r="BB60" s="84"/>
      <c r="BC60" s="84"/>
      <c r="BD60" s="84"/>
      <c r="BE60" s="84"/>
      <c r="BF60" s="84"/>
      <c r="BG60" s="84"/>
      <c r="BH60" s="84"/>
      <c r="BI60" s="84"/>
      <c r="BJ60" s="85"/>
      <c r="BK60" s="2"/>
      <c r="BL60" s="89"/>
      <c r="BM60" s="90"/>
      <c r="BN60" s="90"/>
      <c r="BO60" s="90"/>
      <c r="BP60" s="90"/>
      <c r="BQ60" s="90"/>
      <c r="BR60" s="90"/>
      <c r="BS60" s="90"/>
      <c r="BT60" s="90"/>
      <c r="BU60" s="90"/>
      <c r="BV60" s="90"/>
      <c r="BW60" s="90"/>
      <c r="BX60" s="90"/>
      <c r="BY60" s="90"/>
      <c r="BZ60" s="91"/>
    </row>
    <row r="61" spans="1:78" ht="13.5" customHeight="1" x14ac:dyDescent="0.15">
      <c r="A61" s="2"/>
      <c r="B61" s="83"/>
      <c r="C61" s="84"/>
      <c r="D61" s="84"/>
      <c r="E61" s="84"/>
      <c r="F61" s="84"/>
      <c r="G61" s="84"/>
      <c r="H61" s="84"/>
      <c r="I61" s="84"/>
      <c r="J61" s="84"/>
      <c r="K61" s="84"/>
      <c r="L61" s="84"/>
      <c r="M61" s="84"/>
      <c r="N61" s="84"/>
      <c r="O61" s="84"/>
      <c r="P61" s="84"/>
      <c r="Q61" s="84"/>
      <c r="R61" s="84"/>
      <c r="S61" s="84"/>
      <c r="T61" s="84"/>
      <c r="U61" s="84"/>
      <c r="V61" s="84"/>
      <c r="W61" s="84"/>
      <c r="X61" s="84"/>
      <c r="Y61" s="84"/>
      <c r="Z61" s="84"/>
      <c r="AA61" s="84"/>
      <c r="AB61" s="84"/>
      <c r="AC61" s="84"/>
      <c r="AD61" s="84"/>
      <c r="AE61" s="84"/>
      <c r="AF61" s="84"/>
      <c r="AG61" s="84"/>
      <c r="AH61" s="84"/>
      <c r="AI61" s="84"/>
      <c r="AJ61" s="84"/>
      <c r="AK61" s="84"/>
      <c r="AL61" s="84"/>
      <c r="AM61" s="84"/>
      <c r="AN61" s="84"/>
      <c r="AO61" s="84"/>
      <c r="AP61" s="84"/>
      <c r="AQ61" s="84"/>
      <c r="AR61" s="84"/>
      <c r="AS61" s="84"/>
      <c r="AT61" s="84"/>
      <c r="AU61" s="84"/>
      <c r="AV61" s="84"/>
      <c r="AW61" s="84"/>
      <c r="AX61" s="84"/>
      <c r="AY61" s="84"/>
      <c r="AZ61" s="84"/>
      <c r="BA61" s="84"/>
      <c r="BB61" s="84"/>
      <c r="BC61" s="84"/>
      <c r="BD61" s="84"/>
      <c r="BE61" s="84"/>
      <c r="BF61" s="84"/>
      <c r="BG61" s="84"/>
      <c r="BH61" s="84"/>
      <c r="BI61" s="84"/>
      <c r="BJ61" s="85"/>
      <c r="BK61" s="2"/>
      <c r="BL61" s="89"/>
      <c r="BM61" s="90"/>
      <c r="BN61" s="90"/>
      <c r="BO61" s="90"/>
      <c r="BP61" s="90"/>
      <c r="BQ61" s="90"/>
      <c r="BR61" s="90"/>
      <c r="BS61" s="90"/>
      <c r="BT61" s="90"/>
      <c r="BU61" s="90"/>
      <c r="BV61" s="90"/>
      <c r="BW61" s="90"/>
      <c r="BX61" s="90"/>
      <c r="BY61" s="90"/>
      <c r="BZ61" s="91"/>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89"/>
      <c r="BM62" s="90"/>
      <c r="BN62" s="90"/>
      <c r="BO62" s="90"/>
      <c r="BP62" s="90"/>
      <c r="BQ62" s="90"/>
      <c r="BR62" s="90"/>
      <c r="BS62" s="90"/>
      <c r="BT62" s="90"/>
      <c r="BU62" s="90"/>
      <c r="BV62" s="90"/>
      <c r="BW62" s="90"/>
      <c r="BX62" s="90"/>
      <c r="BY62" s="90"/>
      <c r="BZ62" s="91"/>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89"/>
      <c r="BM63" s="90"/>
      <c r="BN63" s="90"/>
      <c r="BO63" s="90"/>
      <c r="BP63" s="90"/>
      <c r="BQ63" s="90"/>
      <c r="BR63" s="90"/>
      <c r="BS63" s="90"/>
      <c r="BT63" s="90"/>
      <c r="BU63" s="90"/>
      <c r="BV63" s="90"/>
      <c r="BW63" s="90"/>
      <c r="BX63" s="90"/>
      <c r="BY63" s="90"/>
      <c r="BZ63" s="91"/>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66" t="s">
        <v>28</v>
      </c>
      <c r="BM64" s="67"/>
      <c r="BN64" s="67"/>
      <c r="BO64" s="67"/>
      <c r="BP64" s="67"/>
      <c r="BQ64" s="67"/>
      <c r="BR64" s="67"/>
      <c r="BS64" s="67"/>
      <c r="BT64" s="67"/>
      <c r="BU64" s="67"/>
      <c r="BV64" s="67"/>
      <c r="BW64" s="67"/>
      <c r="BX64" s="67"/>
      <c r="BY64" s="67"/>
      <c r="BZ64" s="68"/>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69"/>
      <c r="BM65" s="70"/>
      <c r="BN65" s="70"/>
      <c r="BO65" s="70"/>
      <c r="BP65" s="70"/>
      <c r="BQ65" s="70"/>
      <c r="BR65" s="70"/>
      <c r="BS65" s="70"/>
      <c r="BT65" s="70"/>
      <c r="BU65" s="70"/>
      <c r="BV65" s="70"/>
      <c r="BW65" s="70"/>
      <c r="BX65" s="70"/>
      <c r="BY65" s="70"/>
      <c r="BZ65" s="71"/>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72" t="s">
        <v>107</v>
      </c>
      <c r="BM66" s="73"/>
      <c r="BN66" s="73"/>
      <c r="BO66" s="73"/>
      <c r="BP66" s="73"/>
      <c r="BQ66" s="73"/>
      <c r="BR66" s="73"/>
      <c r="BS66" s="73"/>
      <c r="BT66" s="73"/>
      <c r="BU66" s="73"/>
      <c r="BV66" s="73"/>
      <c r="BW66" s="73"/>
      <c r="BX66" s="73"/>
      <c r="BY66" s="73"/>
      <c r="BZ66" s="74"/>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72"/>
      <c r="BM67" s="73"/>
      <c r="BN67" s="73"/>
      <c r="BO67" s="73"/>
      <c r="BP67" s="73"/>
      <c r="BQ67" s="73"/>
      <c r="BR67" s="73"/>
      <c r="BS67" s="73"/>
      <c r="BT67" s="73"/>
      <c r="BU67" s="73"/>
      <c r="BV67" s="73"/>
      <c r="BW67" s="73"/>
      <c r="BX67" s="73"/>
      <c r="BY67" s="73"/>
      <c r="BZ67" s="74"/>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72"/>
      <c r="BM68" s="73"/>
      <c r="BN68" s="73"/>
      <c r="BO68" s="73"/>
      <c r="BP68" s="73"/>
      <c r="BQ68" s="73"/>
      <c r="BR68" s="73"/>
      <c r="BS68" s="73"/>
      <c r="BT68" s="73"/>
      <c r="BU68" s="73"/>
      <c r="BV68" s="73"/>
      <c r="BW68" s="73"/>
      <c r="BX68" s="73"/>
      <c r="BY68" s="73"/>
      <c r="BZ68" s="74"/>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72"/>
      <c r="BM69" s="73"/>
      <c r="BN69" s="73"/>
      <c r="BO69" s="73"/>
      <c r="BP69" s="73"/>
      <c r="BQ69" s="73"/>
      <c r="BR69" s="73"/>
      <c r="BS69" s="73"/>
      <c r="BT69" s="73"/>
      <c r="BU69" s="73"/>
      <c r="BV69" s="73"/>
      <c r="BW69" s="73"/>
      <c r="BX69" s="73"/>
      <c r="BY69" s="73"/>
      <c r="BZ69" s="74"/>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72"/>
      <c r="BM70" s="73"/>
      <c r="BN70" s="73"/>
      <c r="BO70" s="73"/>
      <c r="BP70" s="73"/>
      <c r="BQ70" s="73"/>
      <c r="BR70" s="73"/>
      <c r="BS70" s="73"/>
      <c r="BT70" s="73"/>
      <c r="BU70" s="73"/>
      <c r="BV70" s="73"/>
      <c r="BW70" s="73"/>
      <c r="BX70" s="73"/>
      <c r="BY70" s="73"/>
      <c r="BZ70" s="74"/>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72"/>
      <c r="BM71" s="73"/>
      <c r="BN71" s="73"/>
      <c r="BO71" s="73"/>
      <c r="BP71" s="73"/>
      <c r="BQ71" s="73"/>
      <c r="BR71" s="73"/>
      <c r="BS71" s="73"/>
      <c r="BT71" s="73"/>
      <c r="BU71" s="73"/>
      <c r="BV71" s="73"/>
      <c r="BW71" s="73"/>
      <c r="BX71" s="73"/>
      <c r="BY71" s="73"/>
      <c r="BZ71" s="74"/>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72"/>
      <c r="BM72" s="73"/>
      <c r="BN72" s="73"/>
      <c r="BO72" s="73"/>
      <c r="BP72" s="73"/>
      <c r="BQ72" s="73"/>
      <c r="BR72" s="73"/>
      <c r="BS72" s="73"/>
      <c r="BT72" s="73"/>
      <c r="BU72" s="73"/>
      <c r="BV72" s="73"/>
      <c r="BW72" s="73"/>
      <c r="BX72" s="73"/>
      <c r="BY72" s="73"/>
      <c r="BZ72" s="74"/>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72"/>
      <c r="BM73" s="73"/>
      <c r="BN73" s="73"/>
      <c r="BO73" s="73"/>
      <c r="BP73" s="73"/>
      <c r="BQ73" s="73"/>
      <c r="BR73" s="73"/>
      <c r="BS73" s="73"/>
      <c r="BT73" s="73"/>
      <c r="BU73" s="73"/>
      <c r="BV73" s="73"/>
      <c r="BW73" s="73"/>
      <c r="BX73" s="73"/>
      <c r="BY73" s="73"/>
      <c r="BZ73" s="74"/>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72"/>
      <c r="BM74" s="73"/>
      <c r="BN74" s="73"/>
      <c r="BO74" s="73"/>
      <c r="BP74" s="73"/>
      <c r="BQ74" s="73"/>
      <c r="BR74" s="73"/>
      <c r="BS74" s="73"/>
      <c r="BT74" s="73"/>
      <c r="BU74" s="73"/>
      <c r="BV74" s="73"/>
      <c r="BW74" s="73"/>
      <c r="BX74" s="73"/>
      <c r="BY74" s="73"/>
      <c r="BZ74" s="74"/>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72"/>
      <c r="BM75" s="73"/>
      <c r="BN75" s="73"/>
      <c r="BO75" s="73"/>
      <c r="BP75" s="73"/>
      <c r="BQ75" s="73"/>
      <c r="BR75" s="73"/>
      <c r="BS75" s="73"/>
      <c r="BT75" s="73"/>
      <c r="BU75" s="73"/>
      <c r="BV75" s="73"/>
      <c r="BW75" s="73"/>
      <c r="BX75" s="73"/>
      <c r="BY75" s="73"/>
      <c r="BZ75" s="74"/>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72"/>
      <c r="BM76" s="73"/>
      <c r="BN76" s="73"/>
      <c r="BO76" s="73"/>
      <c r="BP76" s="73"/>
      <c r="BQ76" s="73"/>
      <c r="BR76" s="73"/>
      <c r="BS76" s="73"/>
      <c r="BT76" s="73"/>
      <c r="BU76" s="73"/>
      <c r="BV76" s="73"/>
      <c r="BW76" s="73"/>
      <c r="BX76" s="73"/>
      <c r="BY76" s="73"/>
      <c r="BZ76" s="74"/>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72"/>
      <c r="BM77" s="73"/>
      <c r="BN77" s="73"/>
      <c r="BO77" s="73"/>
      <c r="BP77" s="73"/>
      <c r="BQ77" s="73"/>
      <c r="BR77" s="73"/>
      <c r="BS77" s="73"/>
      <c r="BT77" s="73"/>
      <c r="BU77" s="73"/>
      <c r="BV77" s="73"/>
      <c r="BW77" s="73"/>
      <c r="BX77" s="73"/>
      <c r="BY77" s="73"/>
      <c r="BZ77" s="74"/>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72"/>
      <c r="BM78" s="73"/>
      <c r="BN78" s="73"/>
      <c r="BO78" s="73"/>
      <c r="BP78" s="73"/>
      <c r="BQ78" s="73"/>
      <c r="BR78" s="73"/>
      <c r="BS78" s="73"/>
      <c r="BT78" s="73"/>
      <c r="BU78" s="73"/>
      <c r="BV78" s="73"/>
      <c r="BW78" s="73"/>
      <c r="BX78" s="73"/>
      <c r="BY78" s="73"/>
      <c r="BZ78" s="74"/>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72"/>
      <c r="BM79" s="73"/>
      <c r="BN79" s="73"/>
      <c r="BO79" s="73"/>
      <c r="BP79" s="73"/>
      <c r="BQ79" s="73"/>
      <c r="BR79" s="73"/>
      <c r="BS79" s="73"/>
      <c r="BT79" s="73"/>
      <c r="BU79" s="73"/>
      <c r="BV79" s="73"/>
      <c r="BW79" s="73"/>
      <c r="BX79" s="73"/>
      <c r="BY79" s="73"/>
      <c r="BZ79" s="74"/>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72"/>
      <c r="BM80" s="73"/>
      <c r="BN80" s="73"/>
      <c r="BO80" s="73"/>
      <c r="BP80" s="73"/>
      <c r="BQ80" s="73"/>
      <c r="BR80" s="73"/>
      <c r="BS80" s="73"/>
      <c r="BT80" s="73"/>
      <c r="BU80" s="73"/>
      <c r="BV80" s="73"/>
      <c r="BW80" s="73"/>
      <c r="BX80" s="73"/>
      <c r="BY80" s="73"/>
      <c r="BZ80" s="74"/>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72"/>
      <c r="BM81" s="73"/>
      <c r="BN81" s="73"/>
      <c r="BO81" s="73"/>
      <c r="BP81" s="73"/>
      <c r="BQ81" s="73"/>
      <c r="BR81" s="73"/>
      <c r="BS81" s="73"/>
      <c r="BT81" s="73"/>
      <c r="BU81" s="73"/>
      <c r="BV81" s="73"/>
      <c r="BW81" s="73"/>
      <c r="BX81" s="73"/>
      <c r="BY81" s="73"/>
      <c r="BZ81" s="74"/>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5"/>
      <c r="BM82" s="76"/>
      <c r="BN82" s="76"/>
      <c r="BO82" s="76"/>
      <c r="BP82" s="76"/>
      <c r="BQ82" s="76"/>
      <c r="BR82" s="76"/>
      <c r="BS82" s="76"/>
      <c r="BT82" s="76"/>
      <c r="BU82" s="76"/>
      <c r="BV82" s="76"/>
      <c r="BW82" s="76"/>
      <c r="BX82" s="76"/>
      <c r="BY82" s="76"/>
      <c r="BZ82" s="77"/>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【112.83】</v>
      </c>
      <c r="F85" s="27" t="str">
        <f>データ!AS6</f>
        <v>【1.05】</v>
      </c>
      <c r="G85" s="27" t="str">
        <f>データ!BD6</f>
        <v>【261.93】</v>
      </c>
      <c r="H85" s="27" t="str">
        <f>データ!BO6</f>
        <v>【270.46】</v>
      </c>
      <c r="I85" s="27" t="str">
        <f>データ!BZ6</f>
        <v>【103.91】</v>
      </c>
      <c r="J85" s="27" t="str">
        <f>データ!CK6</f>
        <v>【167.11】</v>
      </c>
      <c r="K85" s="27" t="str">
        <f>データ!CV6</f>
        <v>【60.27】</v>
      </c>
      <c r="L85" s="27" t="str">
        <f>データ!DG6</f>
        <v>【89.92】</v>
      </c>
      <c r="M85" s="27" t="str">
        <f>データ!DR6</f>
        <v>【48.85】</v>
      </c>
      <c r="N85" s="27" t="str">
        <f>データ!EC6</f>
        <v>【17.80】</v>
      </c>
      <c r="O85" s="27" t="str">
        <f>データ!EN6</f>
        <v>【0.70】</v>
      </c>
    </row>
  </sheetData>
  <sheetProtection algorithmName="SHA-512" hashValue="jfPlgREH7WSOoD8XB8t2UAYgeaCzX6GOXdtl1NdMlGf3Na4ZoFzl1zluQgdcBd3VTTtdDPRmvNSoLn94iUYGNQ==" saltValue="NZM3MAlhBNT8vV4JujFGTg==" spinCount="100000" sheet="1" objects="1" scenarios="1" formatCells="0" formatColumns="0" formatRows="0"/>
  <mergeCells count="44">
    <mergeCell ref="BL64:BZ65"/>
    <mergeCell ref="BL66:BZ82"/>
    <mergeCell ref="BL11:BZ13"/>
    <mergeCell ref="B14:BJ15"/>
    <mergeCell ref="BL14:BZ15"/>
    <mergeCell ref="BL16:BZ44"/>
    <mergeCell ref="BL45:BZ46"/>
    <mergeCell ref="BL47:BZ63"/>
    <mergeCell ref="B60:BJ61"/>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93" t="s">
        <v>50</v>
      </c>
      <c r="I3" s="94"/>
      <c r="J3" s="94"/>
      <c r="K3" s="94"/>
      <c r="L3" s="94"/>
      <c r="M3" s="94"/>
      <c r="N3" s="94"/>
      <c r="O3" s="94"/>
      <c r="P3" s="94"/>
      <c r="Q3" s="94"/>
      <c r="R3" s="94"/>
      <c r="S3" s="94"/>
      <c r="T3" s="94"/>
      <c r="U3" s="94"/>
      <c r="V3" s="94"/>
      <c r="W3" s="95"/>
      <c r="X3" s="99" t="s">
        <v>51</v>
      </c>
      <c r="Y3" s="92"/>
      <c r="Z3" s="92"/>
      <c r="AA3" s="92"/>
      <c r="AB3" s="92"/>
      <c r="AC3" s="92"/>
      <c r="AD3" s="92"/>
      <c r="AE3" s="92"/>
      <c r="AF3" s="92"/>
      <c r="AG3" s="92"/>
      <c r="AH3" s="92"/>
      <c r="AI3" s="92"/>
      <c r="AJ3" s="92"/>
      <c r="AK3" s="92"/>
      <c r="AL3" s="92"/>
      <c r="AM3" s="92"/>
      <c r="AN3" s="92"/>
      <c r="AO3" s="92"/>
      <c r="AP3" s="92"/>
      <c r="AQ3" s="92"/>
      <c r="AR3" s="92"/>
      <c r="AS3" s="92"/>
      <c r="AT3" s="92"/>
      <c r="AU3" s="92"/>
      <c r="AV3" s="92"/>
      <c r="AW3" s="92"/>
      <c r="AX3" s="92"/>
      <c r="AY3" s="92"/>
      <c r="AZ3" s="92"/>
      <c r="BA3" s="92"/>
      <c r="BB3" s="92"/>
      <c r="BC3" s="92"/>
      <c r="BD3" s="92"/>
      <c r="BE3" s="92"/>
      <c r="BF3" s="92"/>
      <c r="BG3" s="92"/>
      <c r="BH3" s="92"/>
      <c r="BI3" s="92"/>
      <c r="BJ3" s="92"/>
      <c r="BK3" s="92"/>
      <c r="BL3" s="92"/>
      <c r="BM3" s="92"/>
      <c r="BN3" s="92"/>
      <c r="BO3" s="92"/>
      <c r="BP3" s="92"/>
      <c r="BQ3" s="92"/>
      <c r="BR3" s="92"/>
      <c r="BS3" s="92"/>
      <c r="BT3" s="92"/>
      <c r="BU3" s="92"/>
      <c r="BV3" s="92"/>
      <c r="BW3" s="92"/>
      <c r="BX3" s="92"/>
      <c r="BY3" s="92"/>
      <c r="BZ3" s="92"/>
      <c r="CA3" s="92"/>
      <c r="CB3" s="92"/>
      <c r="CC3" s="92"/>
      <c r="CD3" s="92"/>
      <c r="CE3" s="92"/>
      <c r="CF3" s="92"/>
      <c r="CG3" s="92"/>
      <c r="CH3" s="92"/>
      <c r="CI3" s="92"/>
      <c r="CJ3" s="92"/>
      <c r="CK3" s="92"/>
      <c r="CL3" s="92"/>
      <c r="CM3" s="92"/>
      <c r="CN3" s="92"/>
      <c r="CO3" s="92"/>
      <c r="CP3" s="92"/>
      <c r="CQ3" s="92"/>
      <c r="CR3" s="92"/>
      <c r="CS3" s="92"/>
      <c r="CT3" s="92"/>
      <c r="CU3" s="92"/>
      <c r="CV3" s="92"/>
      <c r="CW3" s="92"/>
      <c r="CX3" s="92"/>
      <c r="CY3" s="92"/>
      <c r="CZ3" s="92"/>
      <c r="DA3" s="92"/>
      <c r="DB3" s="92"/>
      <c r="DC3" s="92"/>
      <c r="DD3" s="92"/>
      <c r="DE3" s="92"/>
      <c r="DF3" s="92"/>
      <c r="DG3" s="92"/>
      <c r="DH3" s="92" t="s">
        <v>52</v>
      </c>
      <c r="DI3" s="92"/>
      <c r="DJ3" s="92"/>
      <c r="DK3" s="92"/>
      <c r="DL3" s="92"/>
      <c r="DM3" s="92"/>
      <c r="DN3" s="92"/>
      <c r="DO3" s="92"/>
      <c r="DP3" s="92"/>
      <c r="DQ3" s="92"/>
      <c r="DR3" s="92"/>
      <c r="DS3" s="92"/>
      <c r="DT3" s="92"/>
      <c r="DU3" s="92"/>
      <c r="DV3" s="92"/>
      <c r="DW3" s="92"/>
      <c r="DX3" s="92"/>
      <c r="DY3" s="92"/>
      <c r="DZ3" s="92"/>
      <c r="EA3" s="92"/>
      <c r="EB3" s="92"/>
      <c r="EC3" s="92"/>
      <c r="ED3" s="92"/>
      <c r="EE3" s="92"/>
      <c r="EF3" s="92"/>
      <c r="EG3" s="92"/>
      <c r="EH3" s="92"/>
      <c r="EI3" s="92"/>
      <c r="EJ3" s="92"/>
      <c r="EK3" s="92"/>
      <c r="EL3" s="92"/>
      <c r="EM3" s="92"/>
      <c r="EN3" s="92"/>
    </row>
    <row r="4" spans="1:144" x14ac:dyDescent="0.15">
      <c r="A4" s="29" t="s">
        <v>53</v>
      </c>
      <c r="B4" s="31"/>
      <c r="C4" s="31"/>
      <c r="D4" s="31"/>
      <c r="E4" s="31"/>
      <c r="F4" s="31"/>
      <c r="G4" s="31"/>
      <c r="H4" s="96"/>
      <c r="I4" s="97"/>
      <c r="J4" s="97"/>
      <c r="K4" s="97"/>
      <c r="L4" s="97"/>
      <c r="M4" s="97"/>
      <c r="N4" s="97"/>
      <c r="O4" s="97"/>
      <c r="P4" s="97"/>
      <c r="Q4" s="97"/>
      <c r="R4" s="97"/>
      <c r="S4" s="97"/>
      <c r="T4" s="97"/>
      <c r="U4" s="97"/>
      <c r="V4" s="97"/>
      <c r="W4" s="98"/>
      <c r="X4" s="92" t="s">
        <v>54</v>
      </c>
      <c r="Y4" s="92"/>
      <c r="Z4" s="92"/>
      <c r="AA4" s="92"/>
      <c r="AB4" s="92"/>
      <c r="AC4" s="92"/>
      <c r="AD4" s="92"/>
      <c r="AE4" s="92"/>
      <c r="AF4" s="92"/>
      <c r="AG4" s="92"/>
      <c r="AH4" s="92"/>
      <c r="AI4" s="92" t="s">
        <v>55</v>
      </c>
      <c r="AJ4" s="92"/>
      <c r="AK4" s="92"/>
      <c r="AL4" s="92"/>
      <c r="AM4" s="92"/>
      <c r="AN4" s="92"/>
      <c r="AO4" s="92"/>
      <c r="AP4" s="92"/>
      <c r="AQ4" s="92"/>
      <c r="AR4" s="92"/>
      <c r="AS4" s="92"/>
      <c r="AT4" s="92" t="s">
        <v>56</v>
      </c>
      <c r="AU4" s="92"/>
      <c r="AV4" s="92"/>
      <c r="AW4" s="92"/>
      <c r="AX4" s="92"/>
      <c r="AY4" s="92"/>
      <c r="AZ4" s="92"/>
      <c r="BA4" s="92"/>
      <c r="BB4" s="92"/>
      <c r="BC4" s="92"/>
      <c r="BD4" s="92"/>
      <c r="BE4" s="92" t="s">
        <v>57</v>
      </c>
      <c r="BF4" s="92"/>
      <c r="BG4" s="92"/>
      <c r="BH4" s="92"/>
      <c r="BI4" s="92"/>
      <c r="BJ4" s="92"/>
      <c r="BK4" s="92"/>
      <c r="BL4" s="92"/>
      <c r="BM4" s="92"/>
      <c r="BN4" s="92"/>
      <c r="BO4" s="92"/>
      <c r="BP4" s="92" t="s">
        <v>58</v>
      </c>
      <c r="BQ4" s="92"/>
      <c r="BR4" s="92"/>
      <c r="BS4" s="92"/>
      <c r="BT4" s="92"/>
      <c r="BU4" s="92"/>
      <c r="BV4" s="92"/>
      <c r="BW4" s="92"/>
      <c r="BX4" s="92"/>
      <c r="BY4" s="92"/>
      <c r="BZ4" s="92"/>
      <c r="CA4" s="92" t="s">
        <v>59</v>
      </c>
      <c r="CB4" s="92"/>
      <c r="CC4" s="92"/>
      <c r="CD4" s="92"/>
      <c r="CE4" s="92"/>
      <c r="CF4" s="92"/>
      <c r="CG4" s="92"/>
      <c r="CH4" s="92"/>
      <c r="CI4" s="92"/>
      <c r="CJ4" s="92"/>
      <c r="CK4" s="92"/>
      <c r="CL4" s="92" t="s">
        <v>60</v>
      </c>
      <c r="CM4" s="92"/>
      <c r="CN4" s="92"/>
      <c r="CO4" s="92"/>
      <c r="CP4" s="92"/>
      <c r="CQ4" s="92"/>
      <c r="CR4" s="92"/>
      <c r="CS4" s="92"/>
      <c r="CT4" s="92"/>
      <c r="CU4" s="92"/>
      <c r="CV4" s="92"/>
      <c r="CW4" s="92" t="s">
        <v>61</v>
      </c>
      <c r="CX4" s="92"/>
      <c r="CY4" s="92"/>
      <c r="CZ4" s="92"/>
      <c r="DA4" s="92"/>
      <c r="DB4" s="92"/>
      <c r="DC4" s="92"/>
      <c r="DD4" s="92"/>
      <c r="DE4" s="92"/>
      <c r="DF4" s="92"/>
      <c r="DG4" s="92"/>
      <c r="DH4" s="92" t="s">
        <v>62</v>
      </c>
      <c r="DI4" s="92"/>
      <c r="DJ4" s="92"/>
      <c r="DK4" s="92"/>
      <c r="DL4" s="92"/>
      <c r="DM4" s="92"/>
      <c r="DN4" s="92"/>
      <c r="DO4" s="92"/>
      <c r="DP4" s="92"/>
      <c r="DQ4" s="92"/>
      <c r="DR4" s="92"/>
      <c r="DS4" s="92" t="s">
        <v>63</v>
      </c>
      <c r="DT4" s="92"/>
      <c r="DU4" s="92"/>
      <c r="DV4" s="92"/>
      <c r="DW4" s="92"/>
      <c r="DX4" s="92"/>
      <c r="DY4" s="92"/>
      <c r="DZ4" s="92"/>
      <c r="EA4" s="92"/>
      <c r="EB4" s="92"/>
      <c r="EC4" s="92"/>
      <c r="ED4" s="92" t="s">
        <v>64</v>
      </c>
      <c r="EE4" s="92"/>
      <c r="EF4" s="92"/>
      <c r="EG4" s="92"/>
      <c r="EH4" s="92"/>
      <c r="EI4" s="92"/>
      <c r="EJ4" s="92"/>
      <c r="EK4" s="92"/>
      <c r="EL4" s="92"/>
      <c r="EM4" s="92"/>
      <c r="EN4" s="92"/>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2018</v>
      </c>
      <c r="C6" s="34">
        <f t="shared" ref="C6:W6" si="3">C7</f>
        <v>382043</v>
      </c>
      <c r="D6" s="34">
        <f t="shared" si="3"/>
        <v>46</v>
      </c>
      <c r="E6" s="34">
        <f t="shared" si="3"/>
        <v>1</v>
      </c>
      <c r="F6" s="34">
        <f t="shared" si="3"/>
        <v>0</v>
      </c>
      <c r="G6" s="34">
        <f t="shared" si="3"/>
        <v>1</v>
      </c>
      <c r="H6" s="34" t="str">
        <f t="shared" si="3"/>
        <v>愛媛県　八幡浜市</v>
      </c>
      <c r="I6" s="34" t="str">
        <f t="shared" si="3"/>
        <v>法適用</v>
      </c>
      <c r="J6" s="34" t="str">
        <f t="shared" si="3"/>
        <v>水道事業</v>
      </c>
      <c r="K6" s="34" t="str">
        <f t="shared" si="3"/>
        <v>末端給水事業</v>
      </c>
      <c r="L6" s="34" t="str">
        <f t="shared" si="3"/>
        <v>A5</v>
      </c>
      <c r="M6" s="34" t="str">
        <f t="shared" si="3"/>
        <v>非設置</v>
      </c>
      <c r="N6" s="35" t="str">
        <f t="shared" si="3"/>
        <v>-</v>
      </c>
      <c r="O6" s="35">
        <f t="shared" si="3"/>
        <v>66.09</v>
      </c>
      <c r="P6" s="35">
        <f t="shared" si="3"/>
        <v>95.53</v>
      </c>
      <c r="Q6" s="35">
        <f t="shared" si="3"/>
        <v>3430</v>
      </c>
      <c r="R6" s="35">
        <f t="shared" si="3"/>
        <v>33850</v>
      </c>
      <c r="S6" s="35">
        <f t="shared" si="3"/>
        <v>132.65</v>
      </c>
      <c r="T6" s="35">
        <f t="shared" si="3"/>
        <v>255.18</v>
      </c>
      <c r="U6" s="35">
        <f t="shared" si="3"/>
        <v>32022</v>
      </c>
      <c r="V6" s="35">
        <f t="shared" si="3"/>
        <v>35.57</v>
      </c>
      <c r="W6" s="35">
        <f t="shared" si="3"/>
        <v>900.25</v>
      </c>
      <c r="X6" s="36">
        <f>IF(X7="",NA(),X7)</f>
        <v>108.12</v>
      </c>
      <c r="Y6" s="36">
        <f t="shared" ref="Y6:AG6" si="4">IF(Y7="",NA(),Y7)</f>
        <v>107.43</v>
      </c>
      <c r="Z6" s="36">
        <f t="shared" si="4"/>
        <v>120.65</v>
      </c>
      <c r="AA6" s="36">
        <f t="shared" si="4"/>
        <v>115.28</v>
      </c>
      <c r="AB6" s="36">
        <f t="shared" si="4"/>
        <v>110.19</v>
      </c>
      <c r="AC6" s="36">
        <f t="shared" si="4"/>
        <v>109.04</v>
      </c>
      <c r="AD6" s="36">
        <f t="shared" si="4"/>
        <v>109.64</v>
      </c>
      <c r="AE6" s="36">
        <f t="shared" si="4"/>
        <v>110.95</v>
      </c>
      <c r="AF6" s="36">
        <f t="shared" si="4"/>
        <v>110.68</v>
      </c>
      <c r="AG6" s="36">
        <f t="shared" si="4"/>
        <v>110.66</v>
      </c>
      <c r="AH6" s="35" t="str">
        <f>IF(AH7="","",IF(AH7="-","【-】","【"&amp;SUBSTITUTE(TEXT(AH7,"#,##0.00"),"-","△")&amp;"】"))</f>
        <v>【112.83】</v>
      </c>
      <c r="AI6" s="35">
        <f>IF(AI7="",NA(),AI7)</f>
        <v>0</v>
      </c>
      <c r="AJ6" s="35">
        <f t="shared" ref="AJ6:AR6" si="5">IF(AJ7="",NA(),AJ7)</f>
        <v>0</v>
      </c>
      <c r="AK6" s="35">
        <f t="shared" si="5"/>
        <v>0</v>
      </c>
      <c r="AL6" s="35">
        <f t="shared" si="5"/>
        <v>0</v>
      </c>
      <c r="AM6" s="35">
        <f t="shared" si="5"/>
        <v>0</v>
      </c>
      <c r="AN6" s="36">
        <f t="shared" si="5"/>
        <v>3.77</v>
      </c>
      <c r="AO6" s="36">
        <f t="shared" si="5"/>
        <v>3.62</v>
      </c>
      <c r="AP6" s="36">
        <f t="shared" si="5"/>
        <v>3.91</v>
      </c>
      <c r="AQ6" s="36">
        <f t="shared" si="5"/>
        <v>3.56</v>
      </c>
      <c r="AR6" s="36">
        <f t="shared" si="5"/>
        <v>2.74</v>
      </c>
      <c r="AS6" s="35" t="str">
        <f>IF(AS7="","",IF(AS7="-","【-】","【"&amp;SUBSTITUTE(TEXT(AS7,"#,##0.00"),"-","△")&amp;"】"))</f>
        <v>【1.05】</v>
      </c>
      <c r="AT6" s="36">
        <f>IF(AT7="",NA(),AT7)</f>
        <v>357.81</v>
      </c>
      <c r="AU6" s="36">
        <f t="shared" ref="AU6:BC6" si="6">IF(AU7="",NA(),AU7)</f>
        <v>378.8</v>
      </c>
      <c r="AV6" s="36">
        <f t="shared" si="6"/>
        <v>435</v>
      </c>
      <c r="AW6" s="36">
        <f t="shared" si="6"/>
        <v>505.03</v>
      </c>
      <c r="AX6" s="36">
        <f t="shared" si="6"/>
        <v>531.58000000000004</v>
      </c>
      <c r="AY6" s="36">
        <f t="shared" si="6"/>
        <v>382.09</v>
      </c>
      <c r="AZ6" s="36">
        <f t="shared" si="6"/>
        <v>371.31</v>
      </c>
      <c r="BA6" s="36">
        <f t="shared" si="6"/>
        <v>377.63</v>
      </c>
      <c r="BB6" s="36">
        <f t="shared" si="6"/>
        <v>357.34</v>
      </c>
      <c r="BC6" s="36">
        <f t="shared" si="6"/>
        <v>366.03</v>
      </c>
      <c r="BD6" s="35" t="str">
        <f>IF(BD7="","",IF(BD7="-","【-】","【"&amp;SUBSTITUTE(TEXT(BD7,"#,##0.00"),"-","△")&amp;"】"))</f>
        <v>【261.93】</v>
      </c>
      <c r="BE6" s="36">
        <f>IF(BE7="",NA(),BE7)</f>
        <v>217.57</v>
      </c>
      <c r="BF6" s="36">
        <f t="shared" ref="BF6:BN6" si="7">IF(BF7="",NA(),BF7)</f>
        <v>215.95</v>
      </c>
      <c r="BG6" s="36">
        <f t="shared" si="7"/>
        <v>194.09</v>
      </c>
      <c r="BH6" s="36">
        <f t="shared" si="7"/>
        <v>231.76</v>
      </c>
      <c r="BI6" s="36">
        <f t="shared" si="7"/>
        <v>241.13</v>
      </c>
      <c r="BJ6" s="36">
        <f t="shared" si="7"/>
        <v>385.06</v>
      </c>
      <c r="BK6" s="36">
        <f t="shared" si="7"/>
        <v>373.09</v>
      </c>
      <c r="BL6" s="36">
        <f t="shared" si="7"/>
        <v>364.71</v>
      </c>
      <c r="BM6" s="36">
        <f t="shared" si="7"/>
        <v>373.69</v>
      </c>
      <c r="BN6" s="36">
        <f t="shared" si="7"/>
        <v>370.12</v>
      </c>
      <c r="BO6" s="35" t="str">
        <f>IF(BO7="","",IF(BO7="-","【-】","【"&amp;SUBSTITUTE(TEXT(BO7,"#,##0.00"),"-","△")&amp;"】"))</f>
        <v>【270.46】</v>
      </c>
      <c r="BP6" s="36">
        <f>IF(BP7="",NA(),BP7)</f>
        <v>95.79</v>
      </c>
      <c r="BQ6" s="36">
        <f t="shared" ref="BQ6:BY6" si="8">IF(BQ7="",NA(),BQ7)</f>
        <v>94.72</v>
      </c>
      <c r="BR6" s="36">
        <f t="shared" si="8"/>
        <v>108.47</v>
      </c>
      <c r="BS6" s="36">
        <f t="shared" si="8"/>
        <v>103.6</v>
      </c>
      <c r="BT6" s="36">
        <f t="shared" si="8"/>
        <v>98.81</v>
      </c>
      <c r="BU6" s="36">
        <f t="shared" si="8"/>
        <v>99.07</v>
      </c>
      <c r="BV6" s="36">
        <f t="shared" si="8"/>
        <v>99.99</v>
      </c>
      <c r="BW6" s="36">
        <f t="shared" si="8"/>
        <v>100.65</v>
      </c>
      <c r="BX6" s="36">
        <f t="shared" si="8"/>
        <v>99.87</v>
      </c>
      <c r="BY6" s="36">
        <f t="shared" si="8"/>
        <v>100.42</v>
      </c>
      <c r="BZ6" s="35" t="str">
        <f>IF(BZ7="","",IF(BZ7="-","【-】","【"&amp;SUBSTITUTE(TEXT(BZ7,"#,##0.00"),"-","△")&amp;"】"))</f>
        <v>【103.91】</v>
      </c>
      <c r="CA6" s="36">
        <f>IF(CA7="",NA(),CA7)</f>
        <v>200.03</v>
      </c>
      <c r="CB6" s="36">
        <f t="shared" ref="CB6:CJ6" si="9">IF(CB7="",NA(),CB7)</f>
        <v>191.93</v>
      </c>
      <c r="CC6" s="36">
        <f t="shared" si="9"/>
        <v>193.65</v>
      </c>
      <c r="CD6" s="36">
        <f t="shared" si="9"/>
        <v>202.66</v>
      </c>
      <c r="CE6" s="36">
        <f t="shared" si="9"/>
        <v>212.53</v>
      </c>
      <c r="CF6" s="36">
        <f t="shared" si="9"/>
        <v>173.03</v>
      </c>
      <c r="CG6" s="36">
        <f t="shared" si="9"/>
        <v>171.15</v>
      </c>
      <c r="CH6" s="36">
        <f t="shared" si="9"/>
        <v>170.19</v>
      </c>
      <c r="CI6" s="36">
        <f t="shared" si="9"/>
        <v>171.81</v>
      </c>
      <c r="CJ6" s="36">
        <f t="shared" si="9"/>
        <v>171.67</v>
      </c>
      <c r="CK6" s="35" t="str">
        <f>IF(CK7="","",IF(CK7="-","【-】","【"&amp;SUBSTITUTE(TEXT(CK7,"#,##0.00"),"-","△")&amp;"】"))</f>
        <v>【167.11】</v>
      </c>
      <c r="CL6" s="36">
        <f>IF(CL7="",NA(),CL7)</f>
        <v>73.489999999999995</v>
      </c>
      <c r="CM6" s="36">
        <f t="shared" ref="CM6:CU6" si="10">IF(CM7="",NA(),CM7)</f>
        <v>69.010000000000005</v>
      </c>
      <c r="CN6" s="36">
        <f t="shared" si="10"/>
        <v>69.63</v>
      </c>
      <c r="CO6" s="36">
        <f t="shared" si="10"/>
        <v>71.760000000000005</v>
      </c>
      <c r="CP6" s="36">
        <f t="shared" si="10"/>
        <v>70.5</v>
      </c>
      <c r="CQ6" s="36">
        <f t="shared" si="10"/>
        <v>58.58</v>
      </c>
      <c r="CR6" s="36">
        <f t="shared" si="10"/>
        <v>58.53</v>
      </c>
      <c r="CS6" s="36">
        <f t="shared" si="10"/>
        <v>59.01</v>
      </c>
      <c r="CT6" s="36">
        <f t="shared" si="10"/>
        <v>60.03</v>
      </c>
      <c r="CU6" s="36">
        <f t="shared" si="10"/>
        <v>59.74</v>
      </c>
      <c r="CV6" s="35" t="str">
        <f>IF(CV7="","",IF(CV7="-","【-】","【"&amp;SUBSTITUTE(TEXT(CV7,"#,##0.00"),"-","△")&amp;"】"))</f>
        <v>【60.27】</v>
      </c>
      <c r="CW6" s="36">
        <f>IF(CW7="",NA(),CW7)</f>
        <v>80.430000000000007</v>
      </c>
      <c r="CX6" s="36">
        <f t="shared" ref="CX6:DF6" si="11">IF(CX7="",NA(),CX7)</f>
        <v>85</v>
      </c>
      <c r="CY6" s="36">
        <f t="shared" si="11"/>
        <v>83.76</v>
      </c>
      <c r="CZ6" s="36">
        <f t="shared" si="11"/>
        <v>80.52</v>
      </c>
      <c r="DA6" s="36">
        <f t="shared" si="11"/>
        <v>80.87</v>
      </c>
      <c r="DB6" s="36">
        <f t="shared" si="11"/>
        <v>85.23</v>
      </c>
      <c r="DC6" s="36">
        <f t="shared" si="11"/>
        <v>85.26</v>
      </c>
      <c r="DD6" s="36">
        <f t="shared" si="11"/>
        <v>85.37</v>
      </c>
      <c r="DE6" s="36">
        <f t="shared" si="11"/>
        <v>84.81</v>
      </c>
      <c r="DF6" s="36">
        <f t="shared" si="11"/>
        <v>84.8</v>
      </c>
      <c r="DG6" s="35" t="str">
        <f>IF(DG7="","",IF(DG7="-","【-】","【"&amp;SUBSTITUTE(TEXT(DG7,"#,##0.00"),"-","△")&amp;"】"))</f>
        <v>【89.92】</v>
      </c>
      <c r="DH6" s="36">
        <f>IF(DH7="",NA(),DH7)</f>
        <v>61.81</v>
      </c>
      <c r="DI6" s="36">
        <f t="shared" ref="DI6:DQ6" si="12">IF(DI7="",NA(),DI7)</f>
        <v>63.7</v>
      </c>
      <c r="DJ6" s="36">
        <f t="shared" si="12"/>
        <v>63.29</v>
      </c>
      <c r="DK6" s="36">
        <f t="shared" si="12"/>
        <v>58.24</v>
      </c>
      <c r="DL6" s="36">
        <f t="shared" si="12"/>
        <v>58.18</v>
      </c>
      <c r="DM6" s="36">
        <f t="shared" si="12"/>
        <v>44.31</v>
      </c>
      <c r="DN6" s="36">
        <f t="shared" si="12"/>
        <v>45.75</v>
      </c>
      <c r="DO6" s="36">
        <f t="shared" si="12"/>
        <v>46.9</v>
      </c>
      <c r="DP6" s="36">
        <f t="shared" si="12"/>
        <v>47.28</v>
      </c>
      <c r="DQ6" s="36">
        <f t="shared" si="12"/>
        <v>47.66</v>
      </c>
      <c r="DR6" s="35" t="str">
        <f>IF(DR7="","",IF(DR7="-","【-】","【"&amp;SUBSTITUTE(TEXT(DR7,"#,##0.00"),"-","△")&amp;"】"))</f>
        <v>【48.85】</v>
      </c>
      <c r="DS6" s="36">
        <f>IF(DS7="",NA(),DS7)</f>
        <v>17.690000000000001</v>
      </c>
      <c r="DT6" s="36">
        <f t="shared" ref="DT6:EB6" si="13">IF(DT7="",NA(),DT7)</f>
        <v>25.18</v>
      </c>
      <c r="DU6" s="36">
        <f t="shared" si="13"/>
        <v>26.52</v>
      </c>
      <c r="DV6" s="36">
        <f t="shared" si="13"/>
        <v>21.77</v>
      </c>
      <c r="DW6" s="36">
        <f t="shared" si="13"/>
        <v>22.22</v>
      </c>
      <c r="DX6" s="36">
        <f t="shared" si="13"/>
        <v>10.09</v>
      </c>
      <c r="DY6" s="36">
        <f t="shared" si="13"/>
        <v>10.54</v>
      </c>
      <c r="DZ6" s="36">
        <f t="shared" si="13"/>
        <v>12.03</v>
      </c>
      <c r="EA6" s="36">
        <f t="shared" si="13"/>
        <v>12.19</v>
      </c>
      <c r="EB6" s="36">
        <f t="shared" si="13"/>
        <v>15.1</v>
      </c>
      <c r="EC6" s="35" t="str">
        <f>IF(EC7="","",IF(EC7="-","【-】","【"&amp;SUBSTITUTE(TEXT(EC7,"#,##0.00"),"-","△")&amp;"】"))</f>
        <v>【17.80】</v>
      </c>
      <c r="ED6" s="36">
        <f>IF(ED7="",NA(),ED7)</f>
        <v>0.36</v>
      </c>
      <c r="EE6" s="36">
        <f t="shared" ref="EE6:EM6" si="14">IF(EE7="",NA(),EE7)</f>
        <v>0.65</v>
      </c>
      <c r="EF6" s="36">
        <f t="shared" si="14"/>
        <v>0.85</v>
      </c>
      <c r="EG6" s="36">
        <f t="shared" si="14"/>
        <v>1.37</v>
      </c>
      <c r="EH6" s="36">
        <f t="shared" si="14"/>
        <v>2.21</v>
      </c>
      <c r="EI6" s="36">
        <f t="shared" si="14"/>
        <v>0.6</v>
      </c>
      <c r="EJ6" s="36">
        <f t="shared" si="14"/>
        <v>0.56000000000000005</v>
      </c>
      <c r="EK6" s="36">
        <f t="shared" si="14"/>
        <v>0.61</v>
      </c>
      <c r="EL6" s="36">
        <f t="shared" si="14"/>
        <v>0.51</v>
      </c>
      <c r="EM6" s="36">
        <f t="shared" si="14"/>
        <v>0.57999999999999996</v>
      </c>
      <c r="EN6" s="35" t="str">
        <f>IF(EN7="","",IF(EN7="-","【-】","【"&amp;SUBSTITUTE(TEXT(EN7,"#,##0.00"),"-","△")&amp;"】"))</f>
        <v>【0.70】</v>
      </c>
    </row>
    <row r="7" spans="1:144" s="37" customFormat="1" x14ac:dyDescent="0.15">
      <c r="A7" s="29"/>
      <c r="B7" s="38">
        <v>2018</v>
      </c>
      <c r="C7" s="38">
        <v>382043</v>
      </c>
      <c r="D7" s="38">
        <v>46</v>
      </c>
      <c r="E7" s="38">
        <v>1</v>
      </c>
      <c r="F7" s="38">
        <v>0</v>
      </c>
      <c r="G7" s="38">
        <v>1</v>
      </c>
      <c r="H7" s="38" t="s">
        <v>93</v>
      </c>
      <c r="I7" s="38" t="s">
        <v>94</v>
      </c>
      <c r="J7" s="38" t="s">
        <v>95</v>
      </c>
      <c r="K7" s="38" t="s">
        <v>96</v>
      </c>
      <c r="L7" s="38" t="s">
        <v>97</v>
      </c>
      <c r="M7" s="38" t="s">
        <v>98</v>
      </c>
      <c r="N7" s="39" t="s">
        <v>99</v>
      </c>
      <c r="O7" s="39">
        <v>66.09</v>
      </c>
      <c r="P7" s="39">
        <v>95.53</v>
      </c>
      <c r="Q7" s="39">
        <v>3430</v>
      </c>
      <c r="R7" s="39">
        <v>33850</v>
      </c>
      <c r="S7" s="39">
        <v>132.65</v>
      </c>
      <c r="T7" s="39">
        <v>255.18</v>
      </c>
      <c r="U7" s="39">
        <v>32022</v>
      </c>
      <c r="V7" s="39">
        <v>35.57</v>
      </c>
      <c r="W7" s="39">
        <v>900.25</v>
      </c>
      <c r="X7" s="39">
        <v>108.12</v>
      </c>
      <c r="Y7" s="39">
        <v>107.43</v>
      </c>
      <c r="Z7" s="39">
        <v>120.65</v>
      </c>
      <c r="AA7" s="39">
        <v>115.28</v>
      </c>
      <c r="AB7" s="39">
        <v>110.19</v>
      </c>
      <c r="AC7" s="39">
        <v>109.04</v>
      </c>
      <c r="AD7" s="39">
        <v>109.64</v>
      </c>
      <c r="AE7" s="39">
        <v>110.95</v>
      </c>
      <c r="AF7" s="39">
        <v>110.68</v>
      </c>
      <c r="AG7" s="39">
        <v>110.66</v>
      </c>
      <c r="AH7" s="39">
        <v>112.83</v>
      </c>
      <c r="AI7" s="39">
        <v>0</v>
      </c>
      <c r="AJ7" s="39">
        <v>0</v>
      </c>
      <c r="AK7" s="39">
        <v>0</v>
      </c>
      <c r="AL7" s="39">
        <v>0</v>
      </c>
      <c r="AM7" s="39">
        <v>0</v>
      </c>
      <c r="AN7" s="39">
        <v>3.77</v>
      </c>
      <c r="AO7" s="39">
        <v>3.62</v>
      </c>
      <c r="AP7" s="39">
        <v>3.91</v>
      </c>
      <c r="AQ7" s="39">
        <v>3.56</v>
      </c>
      <c r="AR7" s="39">
        <v>2.74</v>
      </c>
      <c r="AS7" s="39">
        <v>1.05</v>
      </c>
      <c r="AT7" s="39">
        <v>357.81</v>
      </c>
      <c r="AU7" s="39">
        <v>378.8</v>
      </c>
      <c r="AV7" s="39">
        <v>435</v>
      </c>
      <c r="AW7" s="39">
        <v>505.03</v>
      </c>
      <c r="AX7" s="39">
        <v>531.58000000000004</v>
      </c>
      <c r="AY7" s="39">
        <v>382.09</v>
      </c>
      <c r="AZ7" s="39">
        <v>371.31</v>
      </c>
      <c r="BA7" s="39">
        <v>377.63</v>
      </c>
      <c r="BB7" s="39">
        <v>357.34</v>
      </c>
      <c r="BC7" s="39">
        <v>366.03</v>
      </c>
      <c r="BD7" s="39">
        <v>261.93</v>
      </c>
      <c r="BE7" s="39">
        <v>217.57</v>
      </c>
      <c r="BF7" s="39">
        <v>215.95</v>
      </c>
      <c r="BG7" s="39">
        <v>194.09</v>
      </c>
      <c r="BH7" s="39">
        <v>231.76</v>
      </c>
      <c r="BI7" s="39">
        <v>241.13</v>
      </c>
      <c r="BJ7" s="39">
        <v>385.06</v>
      </c>
      <c r="BK7" s="39">
        <v>373.09</v>
      </c>
      <c r="BL7" s="39">
        <v>364.71</v>
      </c>
      <c r="BM7" s="39">
        <v>373.69</v>
      </c>
      <c r="BN7" s="39">
        <v>370.12</v>
      </c>
      <c r="BO7" s="39">
        <v>270.45999999999998</v>
      </c>
      <c r="BP7" s="39">
        <v>95.79</v>
      </c>
      <c r="BQ7" s="39">
        <v>94.72</v>
      </c>
      <c r="BR7" s="39">
        <v>108.47</v>
      </c>
      <c r="BS7" s="39">
        <v>103.6</v>
      </c>
      <c r="BT7" s="39">
        <v>98.81</v>
      </c>
      <c r="BU7" s="39">
        <v>99.07</v>
      </c>
      <c r="BV7" s="39">
        <v>99.99</v>
      </c>
      <c r="BW7" s="39">
        <v>100.65</v>
      </c>
      <c r="BX7" s="39">
        <v>99.87</v>
      </c>
      <c r="BY7" s="39">
        <v>100.42</v>
      </c>
      <c r="BZ7" s="39">
        <v>103.91</v>
      </c>
      <c r="CA7" s="39">
        <v>200.03</v>
      </c>
      <c r="CB7" s="39">
        <v>191.93</v>
      </c>
      <c r="CC7" s="39">
        <v>193.65</v>
      </c>
      <c r="CD7" s="39">
        <v>202.66</v>
      </c>
      <c r="CE7" s="39">
        <v>212.53</v>
      </c>
      <c r="CF7" s="39">
        <v>173.03</v>
      </c>
      <c r="CG7" s="39">
        <v>171.15</v>
      </c>
      <c r="CH7" s="39">
        <v>170.19</v>
      </c>
      <c r="CI7" s="39">
        <v>171.81</v>
      </c>
      <c r="CJ7" s="39">
        <v>171.67</v>
      </c>
      <c r="CK7" s="39">
        <v>167.11</v>
      </c>
      <c r="CL7" s="39">
        <v>73.489999999999995</v>
      </c>
      <c r="CM7" s="39">
        <v>69.010000000000005</v>
      </c>
      <c r="CN7" s="39">
        <v>69.63</v>
      </c>
      <c r="CO7" s="39">
        <v>71.760000000000005</v>
      </c>
      <c r="CP7" s="39">
        <v>70.5</v>
      </c>
      <c r="CQ7" s="39">
        <v>58.58</v>
      </c>
      <c r="CR7" s="39">
        <v>58.53</v>
      </c>
      <c r="CS7" s="39">
        <v>59.01</v>
      </c>
      <c r="CT7" s="39">
        <v>60.03</v>
      </c>
      <c r="CU7" s="39">
        <v>59.74</v>
      </c>
      <c r="CV7" s="39">
        <v>60.27</v>
      </c>
      <c r="CW7" s="39">
        <v>80.430000000000007</v>
      </c>
      <c r="CX7" s="39">
        <v>85</v>
      </c>
      <c r="CY7" s="39">
        <v>83.76</v>
      </c>
      <c r="CZ7" s="39">
        <v>80.52</v>
      </c>
      <c r="DA7" s="39">
        <v>80.87</v>
      </c>
      <c r="DB7" s="39">
        <v>85.23</v>
      </c>
      <c r="DC7" s="39">
        <v>85.26</v>
      </c>
      <c r="DD7" s="39">
        <v>85.37</v>
      </c>
      <c r="DE7" s="39">
        <v>84.81</v>
      </c>
      <c r="DF7" s="39">
        <v>84.8</v>
      </c>
      <c r="DG7" s="39">
        <v>89.92</v>
      </c>
      <c r="DH7" s="39">
        <v>61.81</v>
      </c>
      <c r="DI7" s="39">
        <v>63.7</v>
      </c>
      <c r="DJ7" s="39">
        <v>63.29</v>
      </c>
      <c r="DK7" s="39">
        <v>58.24</v>
      </c>
      <c r="DL7" s="39">
        <v>58.18</v>
      </c>
      <c r="DM7" s="39">
        <v>44.31</v>
      </c>
      <c r="DN7" s="39">
        <v>45.75</v>
      </c>
      <c r="DO7" s="39">
        <v>46.9</v>
      </c>
      <c r="DP7" s="39">
        <v>47.28</v>
      </c>
      <c r="DQ7" s="39">
        <v>47.66</v>
      </c>
      <c r="DR7" s="39">
        <v>48.85</v>
      </c>
      <c r="DS7" s="39">
        <v>17.690000000000001</v>
      </c>
      <c r="DT7" s="39">
        <v>25.18</v>
      </c>
      <c r="DU7" s="39">
        <v>26.52</v>
      </c>
      <c r="DV7" s="39">
        <v>21.77</v>
      </c>
      <c r="DW7" s="39">
        <v>22.22</v>
      </c>
      <c r="DX7" s="39">
        <v>10.09</v>
      </c>
      <c r="DY7" s="39">
        <v>10.54</v>
      </c>
      <c r="DZ7" s="39">
        <v>12.03</v>
      </c>
      <c r="EA7" s="39">
        <v>12.19</v>
      </c>
      <c r="EB7" s="39">
        <v>15.1</v>
      </c>
      <c r="EC7" s="39">
        <v>17.8</v>
      </c>
      <c r="ED7" s="39">
        <v>0.36</v>
      </c>
      <c r="EE7" s="39">
        <v>0.65</v>
      </c>
      <c r="EF7" s="39">
        <v>0.85</v>
      </c>
      <c r="EG7" s="39">
        <v>1.37</v>
      </c>
      <c r="EH7" s="39">
        <v>2.21</v>
      </c>
      <c r="EI7" s="39">
        <v>0.6</v>
      </c>
      <c r="EJ7" s="39">
        <v>0.56000000000000005</v>
      </c>
      <c r="EK7" s="39">
        <v>0.61</v>
      </c>
      <c r="EL7" s="39">
        <v>0.51</v>
      </c>
      <c r="EM7" s="39">
        <v>0.57999999999999996</v>
      </c>
      <c r="EN7" s="39">
        <v>0.7</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DATEVALUE($B$6-4&amp;"年1月1日")</f>
        <v>41640</v>
      </c>
      <c r="C10" s="43">
        <f>DATEVALUE($B$6-3&amp;"年1月1日")</f>
        <v>42005</v>
      </c>
      <c r="D10" s="43">
        <f>DATEVALUE($B$6-2&amp;"年1月1日")</f>
        <v>42370</v>
      </c>
      <c r="E10" s="43">
        <f>DATEVALUE($B$6-1&amp;"年1月1日")</f>
        <v>42736</v>
      </c>
      <c r="F10" s="43">
        <f>DATEVALUE($B$6&amp;"年1月1日")</f>
        <v>43101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2020-01-20T00:25:00Z</cp:lastPrinted>
  <dcterms:created xsi:type="dcterms:W3CDTF">2019-12-05T04:26:37Z</dcterms:created>
  <dcterms:modified xsi:type="dcterms:W3CDTF">2020-02-14T04:03:29Z</dcterms:modified>
  <cp:category/>
</cp:coreProperties>
</file>