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1 松山市\"/>
    </mc:Choice>
  </mc:AlternateContent>
  <workbookProtection workbookAlgorithmName="SHA-512" workbookHashValue="1O0CkAUE5AjTSHh8g4JyCHojmOQJDD3WI5lzBrda0eUU+M9RedziZckKOs6D1gI1ZYDqboEMnaNnhs5dz7DVwQ==" workbookSaltValue="0xGXIBMAKnZM0a+iQghnY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GQ31" i="4" s="1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LJ8" i="4" s="1"/>
  <c r="T7" i="5"/>
  <c r="S7" i="5"/>
  <c r="R7" i="5"/>
  <c r="DU10" i="4" s="1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EL53" i="4"/>
  <c r="CS53" i="4"/>
  <c r="BG53" i="4"/>
  <c r="AN53" i="4"/>
  <c r="U53" i="4"/>
  <c r="LH52" i="4"/>
  <c r="KO52" i="4"/>
  <c r="JV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LH31" i="4"/>
  <c r="JV31" i="4"/>
  <c r="JC31" i="4"/>
  <c r="HJ31" i="4"/>
  <c r="FE31" i="4"/>
  <c r="EL31" i="4"/>
  <c r="BZ31" i="4"/>
  <c r="BG31" i="4"/>
  <c r="AN31" i="4"/>
  <c r="LJ10" i="4"/>
  <c r="JQ10" i="4"/>
  <c r="HX10" i="4"/>
  <c r="B10" i="4"/>
  <c r="JQ8" i="4"/>
  <c r="HX8" i="4"/>
  <c r="FJ8" i="4"/>
  <c r="CF8" i="4"/>
  <c r="AQ8" i="4"/>
  <c r="B8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Z30" i="4" l="1"/>
  <c r="BK76" i="4"/>
  <c r="LH51" i="4"/>
  <c r="LT76" i="4"/>
  <c r="LH30" i="4"/>
  <c r="GQ51" i="4"/>
  <c r="GQ30" i="4"/>
  <c r="IE76" i="4"/>
  <c r="BZ51" i="4"/>
  <c r="HP76" i="4"/>
  <c r="BG30" i="4"/>
  <c r="AV76" i="4"/>
  <c r="KO30" i="4"/>
  <c r="BG51" i="4"/>
  <c r="KO51" i="4"/>
  <c r="FX30" i="4"/>
  <c r="LE76" i="4"/>
  <c r="FX51" i="4"/>
  <c r="HA76" i="4"/>
  <c r="AN51" i="4"/>
  <c r="FE30" i="4"/>
  <c r="AN30" i="4"/>
  <c r="KP76" i="4"/>
  <c r="FE51" i="4"/>
  <c r="AG76" i="4"/>
  <c r="JV51" i="4"/>
  <c r="JV30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<sst xmlns="http://schemas.openxmlformats.org/spreadsheetml/2006/main" count="283" uniqueCount="134">
  <si>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</si>
  <si>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</si>
  <si>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</si>
  <si>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</si>
  <si>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</si>
  <si>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</si>
  <si>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</si>
  <si>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</si>
  <si>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</si>
  <si>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</si>
  <si>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</si>
  <si>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</si>
  <si>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</si>
  <si>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</si>
  <si>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</si>
  <si>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</si>
  <si>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</si>
  <si>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</si>
  <si>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</si>
  <si>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</si>
  <si>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</si>
  <si>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</si>
  <si>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</si>
  <si>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</si>
  <si>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</si>
  <si>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</si>
  <si>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</si>
  <si>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</si>
  <si>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</si>
  <si>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</si>
  <si>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</si>
  <si>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</si>
  <si>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</si>
  <si>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</si>
  <si>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</si>
  <si>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</si>
  <si>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</si>
  <si>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</si>
  <si>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</si>
  <si>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</si>
  <si>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</si>
  <si>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</si>
  <si>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</si>
  <si>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</si>
  <si>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</si>
  <si>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</si>
  <si>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</si>
  <si>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</si>
  <si>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</si>
  <si>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</si>
  <si>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</si>
  <si>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</si>
  <si>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</si>
  <si>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</si>
  <si>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</si>
  <si>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</si>
  <si>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</si>
  <si>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</si>
  <si>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</si>
  <si>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</si>
  <si>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</si>
  <si>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</si>
  <si>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</si>
  <si>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</si>
  <si>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</si>
  <si>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</si>
  <si>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</si>
  <si>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</si>
  <si>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</si>
  <si>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</si>
  <si>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</si>
  <si>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</si>
  <si>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</si>
  <si>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</si>
  <si>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</si>
  <si>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</si>
  <si>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</si>
  <si>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</si>
  <si>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</si>
  <si>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</si>
  <si>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</si>
  <si>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</si>
  <si>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</si>
  <si>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</si>
  <si>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</si>
  <si>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</si>
  <si>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</si>
  <si>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</si>
  <si>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</si>
  <si>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</si>
  <si>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</si>
  <si>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</si>
  <si>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</si>
  <si>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</si>
  <si>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</si>
  <si>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</si>
  <si>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</si>
  <si>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</si>
  <si>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</si>
  <si>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</si>
  <si>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</si>
  <si>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</si>
  <si>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</si>
  <si>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</si>
  <si>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当該値(N)</t>
    <phoneticPr fontId="5"/>
  </si>
  <si>
    <t>当該値(N-4)</t>
    <phoneticPr fontId="5"/>
  </si>
  <si>
    <t>当該値(N-4)</t>
    <phoneticPr fontId="5"/>
  </si>
  <si>
    <t>当該値(N-3)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</si>
  <si>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</si>
  <si>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</si>
  <si>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</si>
  <si>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</si>
  <si>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</si>
  <si>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</si>
  <si>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</si>
  <si>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</si>
  <si>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</si>
  <si>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</si>
  <si>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</si>
  <si>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</si>
  <si>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</si>
  <si>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</si>
  <si>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</si>
  <si>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</si>
  <si>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</si>
  <si>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</si>
  <si>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</si>
  <si>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</si>
  <si>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</si>
  <si>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</si>
  <si>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</si>
  <si>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当駐車場は定期のみの駐車場であり、稼働率は算定していない。今後は指定管理者と協力しながら、継続的な利用者の確保に努めていく必要がある。</t>
    <phoneticPr fontId="5"/>
  </si>
  <si>
    <t xml:space="preserve">　指定管理者と協力しながら、継続的な利用者の確保及び維持管理に努めていく必要がある。 </t>
    <phoneticPr fontId="5"/>
  </si>
  <si>
    <t xml:space="preserve"> 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今後も、指定管理者と協力し、収益性を向上するための検討をしていく。</t>
    <rPh sb="45" eb="47">
      <t>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</si>
</sst>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557.6</c:v>
                </c:pt>
                <c:pt idx="1">
                  <c:v>2644.4</c:v>
                </c:pt>
                <c:pt idx="2">
                  <c:v>1622.9</c:v>
                </c:pt>
                <c:pt idx="3">
                  <c:v>164.6</c:v>
                </c:pt>
                <c:pt idx="4">
                  <c:v>166.7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5-494F-A1EA-78D77378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277.8</c:v>
                </c:pt>
                <c:pt idx="1">
                  <c:v>443.6</c:v>
                </c:pt>
                <c:pt idx="2">
                  <c:v>355.6</c:v>
                </c:pt>
                <c:pt idx="3">
                  <c:v>358.6</c:v>
                </c:pt>
                <c:pt idx="4">
                  <c:v>298.39999999999998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5-494F-A1EA-78D77378A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2-47A4-8944-6F610D7C7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45.6</c:v>
                </c:pt>
                <c:pt idx="1">
                  <c:v>85.4</c:v>
                </c:pt>
                <c:pt idx="2">
                  <c:v>69.900000000000006</c:v>
                </c:pt>
                <c:pt idx="3">
                  <c:v>59.6</c:v>
                </c:pt>
                <c:pt idx="4">
                  <c:v>51.8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2-47A4-8944-6F610D7C7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78B-42F5-8418-20CE8887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B-42F5-8418-20CE88874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3CA-4C1A-94B9-E5E8176BB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A-4C1A-94B9-E5E8176BB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7D-4C57-A6EA-08F54EB38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2.1</c:v>
                </c:pt>
                <c:pt idx="1">
                  <c:v>2.2999999999999998</c:v>
                </c:pt>
                <c:pt idx="2">
                  <c:v>2.7</c:v>
                </c:pt>
                <c:pt idx="3">
                  <c:v>2.2999999999999998</c:v>
                </c:pt>
                <c:pt idx="4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D-4C57-A6EA-08F54EB38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F-4496-B854-DC97032D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48</c:v>
                </c:pt>
                <c:pt idx="2">
                  <c:v>54</c:v>
                </c:pt>
                <c:pt idx="3">
                  <c:v>33</c:v>
                </c:pt>
                <c:pt idx="4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F-4496-B854-DC97032D9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5D-4BD9-A77F-DF4C40CA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149.5</c:v>
                </c:pt>
                <c:pt idx="1">
                  <c:v>154.1</c:v>
                </c:pt>
                <c:pt idx="2">
                  <c:v>151.6</c:v>
                </c:pt>
                <c:pt idx="3">
                  <c:v>151.19999999999999</c:v>
                </c:pt>
                <c:pt idx="4">
                  <c:v>153.80000000000001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D-4BD9-A77F-DF4C40CAA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82.1</c:v>
                </c:pt>
                <c:pt idx="1">
                  <c:v>96.2</c:v>
                </c:pt>
                <c:pt idx="2">
                  <c:v>93.8</c:v>
                </c:pt>
                <c:pt idx="3">
                  <c:v>39.299999999999997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F1-4EBE-A342-08E6E947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32.299999999999997</c:v>
                </c:pt>
                <c:pt idx="1">
                  <c:v>33.4</c:v>
                </c:pt>
                <c:pt idx="2">
                  <c:v>32.299999999999997</c:v>
                </c:pt>
                <c:pt idx="3">
                  <c:v>22.3</c:v>
                </c:pt>
                <c:pt idx="4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1-4EBE-A342-08E6E947C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1080</c:v>
                </c:pt>
                <c:pt idx="1">
                  <c:v>687</c:v>
                </c:pt>
                <c:pt idx="2">
                  <c:v>731</c:v>
                </c:pt>
                <c:pt idx="3">
                  <c:v>875</c:v>
                </c:pt>
                <c:pt idx="4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B-4D44-9947-6A997C51A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7497</c:v>
                </c:pt>
                <c:pt idx="1">
                  <c:v>9663</c:v>
                </c:pt>
                <c:pt idx="2">
                  <c:v>9019</c:v>
                </c:pt>
                <c:pt idx="3">
                  <c:v>8406</c:v>
                </c:pt>
                <c:pt idx="4">
                  <c:v>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B-4D44-9947-6A997C51A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高架下駐車場（永木町）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428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121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34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15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557.6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2644.4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1622.9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164.6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166.7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277.8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443.6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355.6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358.6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298.39999999999998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2.1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2.2999999999999998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2.7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2.2999999999999998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9.6999999999999993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149.5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154.1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151.6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151.19999999999999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153.80000000000001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 t="str">
        <f>データ!AW7</f>
        <v>-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 t="str">
        <f>データ!AX7</f>
        <v>-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82.1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96.2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93.8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39.299999999999997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40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1080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687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731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875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915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48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54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32.299999999999997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32.299999999999997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22.3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27.1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7497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9663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9019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8406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9239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 t="str">
        <f>データ!CN7</f>
        <v>-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45.6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85.4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69.900000000000006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59.6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51.8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a1vy5acUXnc8rgiPSZuFWYB1GubHoZsgeo0fsobpnnoZyzLrZRQCPEhNSlNEwPBYETDQcJRFKPXL7gfTWoq5ww==" saltValue="SbGhBR5AzG6MS5CbvzOMDg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100</v>
      </c>
      <c r="AM5" s="59" t="s">
        <v>101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100</v>
      </c>
      <c r="AX5" s="59" t="s">
        <v>92</v>
      </c>
      <c r="AY5" s="59" t="s">
        <v>102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100</v>
      </c>
      <c r="BI5" s="59" t="s">
        <v>103</v>
      </c>
      <c r="BJ5" s="59" t="s">
        <v>104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105</v>
      </c>
      <c r="BR5" s="59" t="s">
        <v>90</v>
      </c>
      <c r="BS5" s="59" t="s">
        <v>100</v>
      </c>
      <c r="BT5" s="59" t="s">
        <v>103</v>
      </c>
      <c r="BU5" s="59" t="s">
        <v>102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106</v>
      </c>
      <c r="CC5" s="59" t="s">
        <v>107</v>
      </c>
      <c r="CD5" s="59" t="s">
        <v>100</v>
      </c>
      <c r="CE5" s="59" t="s">
        <v>92</v>
      </c>
      <c r="CF5" s="59" t="s">
        <v>102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100</v>
      </c>
      <c r="CR5" s="59" t="s">
        <v>101</v>
      </c>
      <c r="CS5" s="59" t="s">
        <v>102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105</v>
      </c>
      <c r="DA5" s="59" t="s">
        <v>90</v>
      </c>
      <c r="DB5" s="59" t="s">
        <v>100</v>
      </c>
      <c r="DC5" s="59" t="s">
        <v>103</v>
      </c>
      <c r="DD5" s="59" t="s">
        <v>102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106</v>
      </c>
      <c r="DL5" s="59" t="s">
        <v>108</v>
      </c>
      <c r="DM5" s="59" t="s">
        <v>100</v>
      </c>
      <c r="DN5" s="59" t="s">
        <v>103</v>
      </c>
      <c r="DO5" s="59" t="s">
        <v>102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109</v>
      </c>
      <c r="B6" s="60">
        <f>B8</f>
        <v>2018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愛媛県松山市</v>
      </c>
      <c r="I6" s="60" t="str">
        <f t="shared" si="1"/>
        <v>高架下駐車場（永木町）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34</v>
      </c>
      <c r="S6" s="62" t="str">
        <f t="shared" si="1"/>
        <v>無</v>
      </c>
      <c r="T6" s="62" t="str">
        <f t="shared" si="1"/>
        <v>無</v>
      </c>
      <c r="U6" s="63">
        <f t="shared" si="1"/>
        <v>428</v>
      </c>
      <c r="V6" s="63">
        <f t="shared" si="1"/>
        <v>15</v>
      </c>
      <c r="W6" s="63">
        <f t="shared" si="1"/>
        <v>0</v>
      </c>
      <c r="X6" s="62" t="str">
        <f t="shared" si="1"/>
        <v>利用料金制</v>
      </c>
      <c r="Y6" s="64">
        <f>IF(Y8="-",NA(),Y8)</f>
        <v>557.6</v>
      </c>
      <c r="Z6" s="64">
        <f t="shared" ref="Z6:AH6" si="2">IF(Z8="-",NA(),Z8)</f>
        <v>2644.4</v>
      </c>
      <c r="AA6" s="64">
        <f t="shared" si="2"/>
        <v>1622.9</v>
      </c>
      <c r="AB6" s="64">
        <f t="shared" si="2"/>
        <v>164.6</v>
      </c>
      <c r="AC6" s="64">
        <f t="shared" si="2"/>
        <v>166.7</v>
      </c>
      <c r="AD6" s="64">
        <f t="shared" si="2"/>
        <v>277.8</v>
      </c>
      <c r="AE6" s="64">
        <f t="shared" si="2"/>
        <v>443.6</v>
      </c>
      <c r="AF6" s="64">
        <f t="shared" si="2"/>
        <v>355.6</v>
      </c>
      <c r="AG6" s="64">
        <f t="shared" si="2"/>
        <v>358.6</v>
      </c>
      <c r="AH6" s="64">
        <f t="shared" si="2"/>
        <v>298.39999999999998</v>
      </c>
      <c r="AI6" s="61" t="str">
        <f>IF(AI8="-","",IF(AI8="-","【-】","【"&amp;SUBSTITUTE(TEXT(AI8,"#,##0.0"),"-","△")&amp;"】"))</f>
        <v>【297.1】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2.1</v>
      </c>
      <c r="AP6" s="64">
        <f t="shared" si="3"/>
        <v>2.2999999999999998</v>
      </c>
      <c r="AQ6" s="64">
        <f t="shared" si="3"/>
        <v>2.7</v>
      </c>
      <c r="AR6" s="64">
        <f t="shared" si="3"/>
        <v>2.2999999999999998</v>
      </c>
      <c r="AS6" s="64">
        <f t="shared" si="3"/>
        <v>9.6999999999999993</v>
      </c>
      <c r="AT6" s="61" t="str">
        <f>IF(AT8="-","",IF(AT8="-","【-】","【"&amp;SUBSTITUTE(TEXT(AT8,"#,##0.0"),"-","△")&amp;"】"))</f>
        <v>【5.3】</v>
      </c>
      <c r="AU6" s="65" t="e">
        <f>IF(AU8="-",NA(),AU8)</f>
        <v>#N/A</v>
      </c>
      <c r="AV6" s="65" t="e">
        <f t="shared" ref="AV6:BD6" si="4">IF(AV8="-",NA(),AV8)</f>
        <v>#N/A</v>
      </c>
      <c r="AW6" s="65" t="e">
        <f t="shared" si="4"/>
        <v>#N/A</v>
      </c>
      <c r="AX6" s="65" t="e">
        <f t="shared" si="4"/>
        <v>#N/A</v>
      </c>
      <c r="AY6" s="65">
        <f t="shared" si="4"/>
        <v>0</v>
      </c>
      <c r="AZ6" s="65">
        <f t="shared" si="4"/>
        <v>48</v>
      </c>
      <c r="BA6" s="65">
        <f t="shared" si="4"/>
        <v>48</v>
      </c>
      <c r="BB6" s="65">
        <f t="shared" si="4"/>
        <v>54</v>
      </c>
      <c r="BC6" s="65">
        <f t="shared" si="4"/>
        <v>33</v>
      </c>
      <c r="BD6" s="65">
        <f t="shared" si="4"/>
        <v>14</v>
      </c>
      <c r="BE6" s="63" t="str">
        <f>IF(BE8="-","",IF(BE8="-","【-】","【"&amp;SUBSTITUTE(TEXT(BE8,"#,##0"),"-","△")&amp;"】"))</f>
        <v>【30】</v>
      </c>
      <c r="BF6" s="64">
        <f>IF(BF8="-",NA(),BF8)</f>
        <v>82.1</v>
      </c>
      <c r="BG6" s="64">
        <f t="shared" ref="BG6:BO6" si="5">IF(BG8="-",NA(),BG8)</f>
        <v>96.2</v>
      </c>
      <c r="BH6" s="64">
        <f t="shared" si="5"/>
        <v>93.8</v>
      </c>
      <c r="BI6" s="64">
        <f t="shared" si="5"/>
        <v>39.299999999999997</v>
      </c>
      <c r="BJ6" s="64">
        <f t="shared" si="5"/>
        <v>40</v>
      </c>
      <c r="BK6" s="64">
        <f t="shared" si="5"/>
        <v>32.299999999999997</v>
      </c>
      <c r="BL6" s="64">
        <f t="shared" si="5"/>
        <v>33.4</v>
      </c>
      <c r="BM6" s="64">
        <f t="shared" si="5"/>
        <v>32.299999999999997</v>
      </c>
      <c r="BN6" s="64">
        <f t="shared" si="5"/>
        <v>22.3</v>
      </c>
      <c r="BO6" s="64">
        <f t="shared" si="5"/>
        <v>27.1</v>
      </c>
      <c r="BP6" s="61" t="str">
        <f>IF(BP8="-","",IF(BP8="-","【-】","【"&amp;SUBSTITUTE(TEXT(BP8,"#,##0.0"),"-","△")&amp;"】"))</f>
        <v>【26.3】</v>
      </c>
      <c r="BQ6" s="65">
        <f>IF(BQ8="-",NA(),BQ8)</f>
        <v>1080</v>
      </c>
      <c r="BR6" s="65">
        <f t="shared" ref="BR6:BZ6" si="6">IF(BR8="-",NA(),BR8)</f>
        <v>687</v>
      </c>
      <c r="BS6" s="65">
        <f t="shared" si="6"/>
        <v>731</v>
      </c>
      <c r="BT6" s="65">
        <f t="shared" si="6"/>
        <v>875</v>
      </c>
      <c r="BU6" s="65">
        <f t="shared" si="6"/>
        <v>915</v>
      </c>
      <c r="BV6" s="65">
        <f t="shared" si="6"/>
        <v>7497</v>
      </c>
      <c r="BW6" s="65">
        <f t="shared" si="6"/>
        <v>9663</v>
      </c>
      <c r="BX6" s="65">
        <f t="shared" si="6"/>
        <v>9019</v>
      </c>
      <c r="BY6" s="65">
        <f t="shared" si="6"/>
        <v>8406</v>
      </c>
      <c r="BZ6" s="65">
        <f t="shared" si="6"/>
        <v>9239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0</v>
      </c>
      <c r="CN6" s="63" t="str">
        <f t="shared" si="7"/>
        <v>-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45.6</v>
      </c>
      <c r="DF6" s="64">
        <f t="shared" si="8"/>
        <v>85.4</v>
      </c>
      <c r="DG6" s="64">
        <f t="shared" si="8"/>
        <v>69.900000000000006</v>
      </c>
      <c r="DH6" s="64">
        <f t="shared" si="8"/>
        <v>59.6</v>
      </c>
      <c r="DI6" s="64">
        <f t="shared" si="8"/>
        <v>51.8</v>
      </c>
      <c r="DJ6" s="61" t="str">
        <f>IF(DJ8="-","",IF(DJ8="-","【-】","【"&amp;SUBSTITUTE(TEXT(DJ8,"#,##0.0"),"-","△")&amp;"】"))</f>
        <v>【103.6】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149.5</v>
      </c>
      <c r="DQ6" s="64">
        <f t="shared" si="9"/>
        <v>154.1</v>
      </c>
      <c r="DR6" s="64">
        <f t="shared" si="9"/>
        <v>151.6</v>
      </c>
      <c r="DS6" s="64">
        <f t="shared" si="9"/>
        <v>151.19999999999999</v>
      </c>
      <c r="DT6" s="64">
        <f t="shared" si="9"/>
        <v>153.80000000000001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111</v>
      </c>
      <c r="B7" s="60">
        <f t="shared" ref="B7:X7" si="10">B8</f>
        <v>2018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愛媛県　松山市</v>
      </c>
      <c r="I7" s="60" t="str">
        <f t="shared" si="10"/>
        <v>高架下駐車場（永木町）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34</v>
      </c>
      <c r="S7" s="62" t="str">
        <f t="shared" si="10"/>
        <v>無</v>
      </c>
      <c r="T7" s="62" t="str">
        <f t="shared" si="10"/>
        <v>無</v>
      </c>
      <c r="U7" s="63">
        <f t="shared" si="10"/>
        <v>428</v>
      </c>
      <c r="V7" s="63">
        <f t="shared" si="10"/>
        <v>15</v>
      </c>
      <c r="W7" s="63">
        <f t="shared" si="10"/>
        <v>0</v>
      </c>
      <c r="X7" s="62" t="str">
        <f t="shared" si="10"/>
        <v>利用料金制</v>
      </c>
      <c r="Y7" s="64">
        <f>Y8</f>
        <v>557.6</v>
      </c>
      <c r="Z7" s="64">
        <f t="shared" ref="Z7:AH7" si="11">Z8</f>
        <v>2644.4</v>
      </c>
      <c r="AA7" s="64">
        <f t="shared" si="11"/>
        <v>1622.9</v>
      </c>
      <c r="AB7" s="64">
        <f t="shared" si="11"/>
        <v>164.6</v>
      </c>
      <c r="AC7" s="64">
        <f t="shared" si="11"/>
        <v>166.7</v>
      </c>
      <c r="AD7" s="64">
        <f t="shared" si="11"/>
        <v>277.8</v>
      </c>
      <c r="AE7" s="64">
        <f t="shared" si="11"/>
        <v>443.6</v>
      </c>
      <c r="AF7" s="64">
        <f t="shared" si="11"/>
        <v>355.6</v>
      </c>
      <c r="AG7" s="64">
        <f t="shared" si="11"/>
        <v>358.6</v>
      </c>
      <c r="AH7" s="64">
        <f t="shared" si="11"/>
        <v>298.39999999999998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2.1</v>
      </c>
      <c r="AP7" s="64">
        <f t="shared" si="12"/>
        <v>2.2999999999999998</v>
      </c>
      <c r="AQ7" s="64">
        <f t="shared" si="12"/>
        <v>2.7</v>
      </c>
      <c r="AR7" s="64">
        <f t="shared" si="12"/>
        <v>2.2999999999999998</v>
      </c>
      <c r="AS7" s="64">
        <f t="shared" si="12"/>
        <v>9.6999999999999993</v>
      </c>
      <c r="AT7" s="61"/>
      <c r="AU7" s="65" t="str">
        <f>AU8</f>
        <v>-</v>
      </c>
      <c r="AV7" s="65" t="str">
        <f t="shared" ref="AV7:BD7" si="13">AV8</f>
        <v>-</v>
      </c>
      <c r="AW7" s="65" t="str">
        <f t="shared" si="13"/>
        <v>-</v>
      </c>
      <c r="AX7" s="65" t="str">
        <f t="shared" si="13"/>
        <v>-</v>
      </c>
      <c r="AY7" s="65">
        <f t="shared" si="13"/>
        <v>0</v>
      </c>
      <c r="AZ7" s="65">
        <f t="shared" si="13"/>
        <v>48</v>
      </c>
      <c r="BA7" s="65">
        <f t="shared" si="13"/>
        <v>48</v>
      </c>
      <c r="BB7" s="65">
        <f t="shared" si="13"/>
        <v>54</v>
      </c>
      <c r="BC7" s="65">
        <f t="shared" si="13"/>
        <v>33</v>
      </c>
      <c r="BD7" s="65">
        <f t="shared" si="13"/>
        <v>14</v>
      </c>
      <c r="BE7" s="63"/>
      <c r="BF7" s="64">
        <f>BF8</f>
        <v>82.1</v>
      </c>
      <c r="BG7" s="64">
        <f t="shared" ref="BG7:BO7" si="14">BG8</f>
        <v>96.2</v>
      </c>
      <c r="BH7" s="64">
        <f t="shared" si="14"/>
        <v>93.8</v>
      </c>
      <c r="BI7" s="64">
        <f t="shared" si="14"/>
        <v>39.299999999999997</v>
      </c>
      <c r="BJ7" s="64">
        <f t="shared" si="14"/>
        <v>40</v>
      </c>
      <c r="BK7" s="64">
        <f t="shared" si="14"/>
        <v>32.299999999999997</v>
      </c>
      <c r="BL7" s="64">
        <f t="shared" si="14"/>
        <v>33.4</v>
      </c>
      <c r="BM7" s="64">
        <f t="shared" si="14"/>
        <v>32.299999999999997</v>
      </c>
      <c r="BN7" s="64">
        <f t="shared" si="14"/>
        <v>22.3</v>
      </c>
      <c r="BO7" s="64">
        <f t="shared" si="14"/>
        <v>27.1</v>
      </c>
      <c r="BP7" s="61"/>
      <c r="BQ7" s="65">
        <f>BQ8</f>
        <v>1080</v>
      </c>
      <c r="BR7" s="65">
        <f t="shared" ref="BR7:BZ7" si="15">BR8</f>
        <v>687</v>
      </c>
      <c r="BS7" s="65">
        <f t="shared" si="15"/>
        <v>731</v>
      </c>
      <c r="BT7" s="65">
        <f t="shared" si="15"/>
        <v>875</v>
      </c>
      <c r="BU7" s="65">
        <f t="shared" si="15"/>
        <v>915</v>
      </c>
      <c r="BV7" s="65">
        <f t="shared" si="15"/>
        <v>7497</v>
      </c>
      <c r="BW7" s="65">
        <f t="shared" si="15"/>
        <v>9663</v>
      </c>
      <c r="BX7" s="65">
        <f t="shared" si="15"/>
        <v>9019</v>
      </c>
      <c r="BY7" s="65">
        <f t="shared" si="15"/>
        <v>8406</v>
      </c>
      <c r="BZ7" s="65">
        <f t="shared" si="15"/>
        <v>9239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0</v>
      </c>
      <c r="CN7" s="63" t="str">
        <f>CN8</f>
        <v>-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45.6</v>
      </c>
      <c r="DF7" s="64">
        <f t="shared" si="16"/>
        <v>85.4</v>
      </c>
      <c r="DG7" s="64">
        <f t="shared" si="16"/>
        <v>69.900000000000006</v>
      </c>
      <c r="DH7" s="64">
        <f t="shared" si="16"/>
        <v>59.6</v>
      </c>
      <c r="DI7" s="64">
        <f t="shared" si="16"/>
        <v>51.8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149.5</v>
      </c>
      <c r="DQ7" s="64">
        <f t="shared" si="17"/>
        <v>154.1</v>
      </c>
      <c r="DR7" s="64">
        <f t="shared" si="17"/>
        <v>151.6</v>
      </c>
      <c r="DS7" s="64">
        <f t="shared" si="17"/>
        <v>151.19999999999999</v>
      </c>
      <c r="DT7" s="64">
        <f t="shared" si="17"/>
        <v>153.80000000000001</v>
      </c>
      <c r="DU7" s="61"/>
    </row>
    <row r="8" spans="1:125" s="66" customFormat="1" x14ac:dyDescent="0.15">
      <c r="A8" s="49"/>
      <c r="B8" s="67">
        <v>2018</v>
      </c>
      <c r="C8" s="67">
        <v>382019</v>
      </c>
      <c r="D8" s="67">
        <v>47</v>
      </c>
      <c r="E8" s="67">
        <v>14</v>
      </c>
      <c r="F8" s="67">
        <v>0</v>
      </c>
      <c r="G8" s="67">
        <v>6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34</v>
      </c>
      <c r="S8" s="69" t="s">
        <v>123</v>
      </c>
      <c r="T8" s="69" t="s">
        <v>123</v>
      </c>
      <c r="U8" s="70">
        <v>428</v>
      </c>
      <c r="V8" s="70">
        <v>15</v>
      </c>
      <c r="W8" s="70">
        <v>0</v>
      </c>
      <c r="X8" s="69" t="s">
        <v>124</v>
      </c>
      <c r="Y8" s="71">
        <v>557.6</v>
      </c>
      <c r="Z8" s="71">
        <v>2644.4</v>
      </c>
      <c r="AA8" s="71">
        <v>1622.9</v>
      </c>
      <c r="AB8" s="71">
        <v>164.6</v>
      </c>
      <c r="AC8" s="71">
        <v>166.7</v>
      </c>
      <c r="AD8" s="71">
        <v>277.8</v>
      </c>
      <c r="AE8" s="71">
        <v>443.6</v>
      </c>
      <c r="AF8" s="71">
        <v>355.6</v>
      </c>
      <c r="AG8" s="71">
        <v>358.6</v>
      </c>
      <c r="AH8" s="71">
        <v>298.39999999999998</v>
      </c>
      <c r="AI8" s="68">
        <v>297.10000000000002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2.1</v>
      </c>
      <c r="AP8" s="71">
        <v>2.2999999999999998</v>
      </c>
      <c r="AQ8" s="71">
        <v>2.7</v>
      </c>
      <c r="AR8" s="71">
        <v>2.2999999999999998</v>
      </c>
      <c r="AS8" s="71">
        <v>9.6999999999999993</v>
      </c>
      <c r="AT8" s="68">
        <v>5.3</v>
      </c>
      <c r="AU8" s="72" t="s">
        <v>117</v>
      </c>
      <c r="AV8" s="72" t="s">
        <v>117</v>
      </c>
      <c r="AW8" s="72" t="s">
        <v>117</v>
      </c>
      <c r="AX8" s="72" t="s">
        <v>117</v>
      </c>
      <c r="AY8" s="72">
        <v>0</v>
      </c>
      <c r="AZ8" s="72">
        <v>48</v>
      </c>
      <c r="BA8" s="72">
        <v>48</v>
      </c>
      <c r="BB8" s="72">
        <v>54</v>
      </c>
      <c r="BC8" s="72">
        <v>33</v>
      </c>
      <c r="BD8" s="72">
        <v>14</v>
      </c>
      <c r="BE8" s="72">
        <v>30</v>
      </c>
      <c r="BF8" s="71">
        <v>82.1</v>
      </c>
      <c r="BG8" s="71">
        <v>96.2</v>
      </c>
      <c r="BH8" s="71">
        <v>93.8</v>
      </c>
      <c r="BI8" s="71">
        <v>39.299999999999997</v>
      </c>
      <c r="BJ8" s="71">
        <v>40</v>
      </c>
      <c r="BK8" s="71">
        <v>32.299999999999997</v>
      </c>
      <c r="BL8" s="71">
        <v>33.4</v>
      </c>
      <c r="BM8" s="71">
        <v>32.299999999999997</v>
      </c>
      <c r="BN8" s="71">
        <v>22.3</v>
      </c>
      <c r="BO8" s="71">
        <v>27.1</v>
      </c>
      <c r="BP8" s="68">
        <v>26.3</v>
      </c>
      <c r="BQ8" s="72">
        <v>1080</v>
      </c>
      <c r="BR8" s="72">
        <v>687</v>
      </c>
      <c r="BS8" s="72">
        <v>731</v>
      </c>
      <c r="BT8" s="73">
        <v>875</v>
      </c>
      <c r="BU8" s="73">
        <v>915</v>
      </c>
      <c r="BV8" s="72">
        <v>7497</v>
      </c>
      <c r="BW8" s="72">
        <v>9663</v>
      </c>
      <c r="BX8" s="72">
        <v>9019</v>
      </c>
      <c r="BY8" s="72">
        <v>8406</v>
      </c>
      <c r="BZ8" s="72">
        <v>9239</v>
      </c>
      <c r="CA8" s="70">
        <v>16102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0</v>
      </c>
      <c r="CN8" s="70" t="s">
        <v>117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45.6</v>
      </c>
      <c r="DF8" s="71">
        <v>85.4</v>
      </c>
      <c r="DG8" s="71">
        <v>69.900000000000006</v>
      </c>
      <c r="DH8" s="71">
        <v>59.6</v>
      </c>
      <c r="DI8" s="71">
        <v>51.8</v>
      </c>
      <c r="DJ8" s="68">
        <v>103.6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149.5</v>
      </c>
      <c r="DQ8" s="71">
        <v>154.1</v>
      </c>
      <c r="DR8" s="71">
        <v>151.6</v>
      </c>
      <c r="DS8" s="71">
        <v>151.19999999999999</v>
      </c>
      <c r="DT8" s="71">
        <v>153.80000000000001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2019-12-05T07:28:25Z</dcterms:created>
  <dcterms:modified xsi:type="dcterms:W3CDTF">2020-02-14T02:02:06Z</dcterms:modified>
  <cp:category/>
</cp:coreProperties>
</file>