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31（安岡）\03公営企業\07経営比較分析表\H30分   (H31文書に保存)\20200109 公営企業に係る経営比較分析表（平成30年度決算）の分析等について\09 HP掲載データ\01 松山市\"/>
    </mc:Choice>
  </mc:AlternateContent>
  <workbookProtection workbookAlgorithmName="SHA-512" workbookHashValue="ViCIA5VKTIwu9Z8lPq5ZhijYs4knZFDhB0vjSQ8dPom66fXCD6Mk9zQsHUkyQxLf1SnxDamM1qKnkOepfkchFw==" workbookSaltValue="NAW4Q3K7rVNyKDTTYEhfxw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KO32" i="4" s="1"/>
  <c r="DQ7" i="5"/>
  <c r="JV32" i="4" s="1"/>
  <c r="DP7" i="5"/>
  <c r="DO7" i="5"/>
  <c r="DN7" i="5"/>
  <c r="DM7" i="5"/>
  <c r="KO31" i="4" s="1"/>
  <c r="DL7" i="5"/>
  <c r="DK7" i="5"/>
  <c r="DI7" i="5"/>
  <c r="MI78" i="4" s="1"/>
  <c r="DH7" i="5"/>
  <c r="LT78" i="4" s="1"/>
  <c r="DG7" i="5"/>
  <c r="DF7" i="5"/>
  <c r="DE7" i="5"/>
  <c r="KA78" i="4" s="1"/>
  <c r="DD7" i="5"/>
  <c r="MI77" i="4" s="1"/>
  <c r="DC7" i="5"/>
  <c r="DB7" i="5"/>
  <c r="DA7" i="5"/>
  <c r="CZ7" i="5"/>
  <c r="KA77" i="4" s="1"/>
  <c r="CN7" i="5"/>
  <c r="CM7" i="5"/>
  <c r="BZ7" i="5"/>
  <c r="MA53" i="4" s="1"/>
  <c r="BY7" i="5"/>
  <c r="LH53" i="4" s="1"/>
  <c r="BX7" i="5"/>
  <c r="BW7" i="5"/>
  <c r="BV7" i="5"/>
  <c r="JC53" i="4" s="1"/>
  <c r="BU7" i="5"/>
  <c r="MA52" i="4" s="1"/>
  <c r="BT7" i="5"/>
  <c r="BS7" i="5"/>
  <c r="BR7" i="5"/>
  <c r="BQ7" i="5"/>
  <c r="JC52" i="4" s="1"/>
  <c r="BO7" i="5"/>
  <c r="BN7" i="5"/>
  <c r="BM7" i="5"/>
  <c r="FX53" i="4" s="1"/>
  <c r="BL7" i="5"/>
  <c r="FE53" i="4" s="1"/>
  <c r="BK7" i="5"/>
  <c r="BJ7" i="5"/>
  <c r="BI7" i="5"/>
  <c r="BH7" i="5"/>
  <c r="BG7" i="5"/>
  <c r="BF7" i="5"/>
  <c r="BD7" i="5"/>
  <c r="BC7" i="5"/>
  <c r="BZ53" i="4" s="1"/>
  <c r="BB7" i="5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AQ7" i="5"/>
  <c r="AP7" i="5"/>
  <c r="AO7" i="5"/>
  <c r="AN7" i="5"/>
  <c r="AM7" i="5"/>
  <c r="GQ31" i="4" s="1"/>
  <c r="AL7" i="5"/>
  <c r="FX31" i="4" s="1"/>
  <c r="AK7" i="5"/>
  <c r="AJ7" i="5"/>
  <c r="AH7" i="5"/>
  <c r="CS32" i="4" s="1"/>
  <c r="AG7" i="5"/>
  <c r="BZ32" i="4" s="1"/>
  <c r="AF7" i="5"/>
  <c r="AE7" i="5"/>
  <c r="AD7" i="5"/>
  <c r="U32" i="4" s="1"/>
  <c r="AC7" i="5"/>
  <c r="CS31" i="4" s="1"/>
  <c r="AB7" i="5"/>
  <c r="AA7" i="5"/>
  <c r="Z7" i="5"/>
  <c r="Y7" i="5"/>
  <c r="U31" i="4" s="1"/>
  <c r="X7" i="5"/>
  <c r="W7" i="5"/>
  <c r="V7" i="5"/>
  <c r="U7" i="5"/>
  <c r="T7" i="5"/>
  <c r="S7" i="5"/>
  <c r="R7" i="5"/>
  <c r="DU10" i="4" s="1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HJ53" i="4"/>
  <c r="GQ53" i="4"/>
  <c r="EL53" i="4"/>
  <c r="CS53" i="4"/>
  <c r="BG53" i="4"/>
  <c r="AN53" i="4"/>
  <c r="U53" i="4"/>
  <c r="LH52" i="4"/>
  <c r="KO52" i="4"/>
  <c r="JV52" i="4"/>
  <c r="HJ52" i="4"/>
  <c r="GQ52" i="4"/>
  <c r="FX52" i="4"/>
  <c r="FE52" i="4"/>
  <c r="EL52" i="4"/>
  <c r="BZ52" i="4"/>
  <c r="BG52" i="4"/>
  <c r="MA32" i="4"/>
  <c r="LH32" i="4"/>
  <c r="JC32" i="4"/>
  <c r="HJ32" i="4"/>
  <c r="GQ32" i="4"/>
  <c r="FX32" i="4"/>
  <c r="FE32" i="4"/>
  <c r="EL32" i="4"/>
  <c r="BG32" i="4"/>
  <c r="AN32" i="4"/>
  <c r="MA31" i="4"/>
  <c r="LH31" i="4"/>
  <c r="JV31" i="4"/>
  <c r="JC31" i="4"/>
  <c r="HJ31" i="4"/>
  <c r="FE31" i="4"/>
  <c r="EL31" i="4"/>
  <c r="BZ31" i="4"/>
  <c r="BG31" i="4"/>
  <c r="AN31" i="4"/>
  <c r="LJ10" i="4"/>
  <c r="JQ10" i="4"/>
  <c r="HX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HJ30" i="4"/>
  <c r="BZ76" i="4"/>
  <c r="CS30" i="4"/>
  <c r="MA51" i="4"/>
  <c r="C11" i="5"/>
  <c r="D11" i="5"/>
  <c r="E11" i="5"/>
  <c r="B11" i="5"/>
  <c r="BZ30" i="4" l="1"/>
  <c r="BK76" i="4"/>
  <c r="LH51" i="4"/>
  <c r="IE76" i="4"/>
  <c r="GQ30" i="4"/>
  <c r="LT76" i="4"/>
  <c r="GQ51" i="4"/>
  <c r="LH30" i="4"/>
  <c r="BZ51" i="4"/>
  <c r="HP76" i="4"/>
  <c r="BG30" i="4"/>
  <c r="KO30" i="4"/>
  <c r="AV76" i="4"/>
  <c r="KO51" i="4"/>
  <c r="BG51" i="4"/>
  <c r="LE76" i="4"/>
  <c r="FX51" i="4"/>
  <c r="FX30" i="4"/>
  <c r="HA76" i="4"/>
  <c r="AN51" i="4"/>
  <c r="FE30" i="4"/>
  <c r="JV51" i="4"/>
  <c r="AN30" i="4"/>
  <c r="KP76" i="4"/>
  <c r="FE51" i="4"/>
  <c r="AG76" i="4"/>
  <c r="JV30" i="4"/>
  <c r="KA76" i="4"/>
  <c r="EL51" i="4"/>
  <c r="JC30" i="4"/>
  <c r="U30" i="4"/>
  <c r="JC51" i="4"/>
  <c r="GL76" i="4"/>
  <c r="U51" i="4"/>
  <c r="EL30" i="4"/>
  <c r="R76" i="4"/>
</calcChain>
</file>

<file path=xl/sharedStrings.xml><?xml version="1.0" encoding="utf-8"?>
<sst xmlns="http://schemas.openxmlformats.org/spreadsheetml/2006/main" count="283" uniqueCount="160">
  <si>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</si>
  <si>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</si>
  <si>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</si>
  <si>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</si>
  <si>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</si>
  <si>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</si>
  <si>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</si>
  <si>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</si>
  <si>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</si>
  <si>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</si>
  <si>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</si>
  <si>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</si>
  <si>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</si>
  <si>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</si>
  <si>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</si>
  <si>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</si>
  <si>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</si>
  <si>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</si>
  <si>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</si>
  <si>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</si>
  <si>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</si>
  <si>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</si>
  <si>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</si>
  <si>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</si>
  <si>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</si>
  <si>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</si>
  <si>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</si>
  <si>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</si>
  <si>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</si>
  <si>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</si>
  <si>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</si>
  <si>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</si>
  <si>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</si>
  <si>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</si>
  <si>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</si>
  <si>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</si>
  <si>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</si>
  <si>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</si>
  <si>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</si>
  <si>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</si>
  <si>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</si>
  <si>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</si>
  <si>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</si>
  <si>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</si>
  <si>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</si>
  <si>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</si>
  <si>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</si>
  <si>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</si>
  <si>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</si>
  <si>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</si>
  <si>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</si>
  <si>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</si>
  <si>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</si>
  <si>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</si>
  <si>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</si>
  <si>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</si>
  <si>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</si>
  <si>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</si>
  <si>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</si>
  <si>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</si>
  <si>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</si>
  <si>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</si>
  <si>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</si>
  <si>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</si>
  <si>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</si>
  <si>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</si>
  <si>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</si>
  <si>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</si>
  <si>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</si>
  <si>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</si>
  <si>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</si>
  <si>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</si>
  <si>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</si>
  <si>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</si>
  <si>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</si>
  <si>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</si>
  <si>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</si>
  <si>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</si>
  <si>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</si>
  <si>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</si>
  <si>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</si>
  <si>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</si>
  <si>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</si>
  <si>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</si>
  <si>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</si>
  <si>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</si>
  <si>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</si>
  <si>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</si>
  <si>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</si>
  <si>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</si>
  <si>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</si>
  <si>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</si>
  <si>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</si>
  <si>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</si>
  <si>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</si>
  <si>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</si>
  <si>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</si>
  <si>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</si>
  <si>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</si>
  <si>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</si>
  <si>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</si>
  <si>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</si>
  <si>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</si>
  <si>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</si>
  <si>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</si>
  <si>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</si>
  <si>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</si>
  <si>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</si>
  <si>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</si>
  <si>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</si>
  <si>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</si>
  <si>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</si>
  <si>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</si>
  <si>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</si>
  <si>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</si>
  <si>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</si>
  <si>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</si>
  <si>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</si>
  <si>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</si>
  <si>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</si>
  <si>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</si>
  <si>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</si>
  <si>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</si>
  <si>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</si>
  <si>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</si>
  <si>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当該値(N-2)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</si>
  <si>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</si>
  <si>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</si>
  <si>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</si>
  <si>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</si>
  <si>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</si>
  <si>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</si>
  <si>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</si>
  <si>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</si>
  <si>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</si>
  <si>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</si>
  <si>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</si>
  <si>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</si>
  <si>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</si>
  <si>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愛媛県　松山市</t>
  </si>
  <si>
    <t>上野町駐車場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</si>
  <si>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</si>
  <si>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</si>
  <si>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</si>
  <si>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</si>
  <si>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</si>
  <si>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</si>
  <si>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</si>
  <si>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</si>
  <si>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</si>
  <si>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</si>
  <si>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</si>
  <si>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</si>
  <si>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</si>
  <si>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</si>
  <si>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</si>
  <si>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 他会計からの繰入は必要ない状況であり、収支も安定している中、適切に維持管理をしていく必要がある。</t>
    <phoneticPr fontId="5"/>
  </si>
  <si>
    <t>　指定管理者と協力しながら、継続的な利用者の確保及び維持管理に努めていく必要がある。</t>
    <phoneticPr fontId="5"/>
  </si>
  <si>
    <t>　当駐車場は定期のみの駐車場であり、稼働率は算定していない。
　なお、中心部から離れているものの、周辺の民間のマンションの入居者が増加していることから、利用者が徐々に増加している。</t>
    <rPh sb="35" eb="36">
      <t>チュウ</t>
    </rPh>
    <phoneticPr fontId="5"/>
  </si>
  <si>
    <r>
      <t xml:space="preserve"> 平成27年度から、指定管理者による利用料金制の導入により、安定した運営が行われている。（平成29年度以降は、指定管理者の決算を合わせたため、収益等の状況が下がったように見えている。）
</t>
    </r>
    <r>
      <rPr>
        <sz val="11"/>
        <color rgb="FFFF0000"/>
        <rFont val="ＭＳ ゴシック"/>
        <family val="3"/>
        <charset val="128"/>
      </rPr>
      <t>　</t>
    </r>
    <r>
      <rPr>
        <sz val="11"/>
        <rFont val="ＭＳ ゴシック"/>
        <family val="3"/>
        <charset val="128"/>
      </rPr>
      <t>平成29年度は、ライン補修などの維持修繕を実施し、費用がかさみ収支が悪化したが、今後、近隣団地の入居者数は増えており、利用者は増加見込みである。</t>
    </r>
    <r>
      <rPr>
        <sz val="11"/>
        <color theme="1"/>
        <rFont val="ＭＳ ゴシック"/>
        <family val="3"/>
        <charset val="128"/>
      </rPr>
      <t xml:space="preserve">
　今後も、指定管理者と協力し、収益性を向上するための検討をしていく。</t>
    </r>
    <rPh sb="30" eb="32">
      <t>アンテイ</t>
    </rPh>
    <rPh sb="34" eb="36">
      <t>ウンエイ</t>
    </rPh>
    <rPh sb="37" eb="38">
      <t>オコナ</t>
    </rPh>
    <rPh sb="51" eb="53">
      <t>イコウ</t>
    </rPh>
    <rPh sb="94" eb="96">
      <t>ヘイセイ</t>
    </rPh>
    <rPh sb="98" eb="100">
      <t>ネンド</t>
    </rPh>
    <rPh sb="105" eb="107">
      <t>ホシュウ</t>
    </rPh>
    <rPh sb="110" eb="112">
      <t>イジ</t>
    </rPh>
    <rPh sb="112" eb="114">
      <t>シュウゼン</t>
    </rPh>
    <rPh sb="115" eb="117">
      <t>ジッシ</t>
    </rPh>
    <rPh sb="119" eb="121">
      <t>ヒヨウ</t>
    </rPh>
    <rPh sb="125" eb="127">
      <t>シュウシ</t>
    </rPh>
    <rPh sb="128" eb="130">
      <t>アッカ</t>
    </rPh>
    <rPh sb="134" eb="136">
      <t>コンゴ</t>
    </rPh>
    <rPh sb="137" eb="139">
      <t>キンリン</t>
    </rPh>
    <rPh sb="139" eb="141">
      <t>ダンチ</t>
    </rPh>
    <rPh sb="142" eb="145">
      <t>ニュウキョシャ</t>
    </rPh>
    <rPh sb="145" eb="146">
      <t>スウ</t>
    </rPh>
    <rPh sb="147" eb="148">
      <t>フ</t>
    </rPh>
    <rPh sb="153" eb="156">
      <t>リヨウシャ</t>
    </rPh>
    <rPh sb="157" eb="159">
      <t>ゾウカ</t>
    </rPh>
    <rPh sb="159" eb="161">
      <t>ミコ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</si>
</sst>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259.3</c:v>
                </c:pt>
                <c:pt idx="1">
                  <c:v>2530</c:v>
                </c:pt>
                <c:pt idx="2">
                  <c:v>1626.2</c:v>
                </c:pt>
                <c:pt idx="3">
                  <c:v>164.2</c:v>
                </c:pt>
                <c:pt idx="4">
                  <c:v>122.1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5-4BBF-A846-A26C53206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277.8</c:v>
                </c:pt>
                <c:pt idx="1">
                  <c:v>443.6</c:v>
                </c:pt>
                <c:pt idx="2">
                  <c:v>355.6</c:v>
                </c:pt>
                <c:pt idx="3">
                  <c:v>358.6</c:v>
                </c:pt>
                <c:pt idx="4">
                  <c:v>298.39999999999998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5-4BBF-A846-A26C53206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dateAx>
        <c:axId val="4457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58144"/>
        <c:crosses val="autoZero"/>
        <c:auto val="1"/>
        <c:lblOffset val="100"/>
        <c:baseTimeUnit val="years"/>
      </c:date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A0-4792-A6E2-EE3FD0491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45.6</c:v>
                </c:pt>
                <c:pt idx="1">
                  <c:v>85.4</c:v>
                </c:pt>
                <c:pt idx="2">
                  <c:v>69.900000000000006</c:v>
                </c:pt>
                <c:pt idx="3">
                  <c:v>59.6</c:v>
                </c:pt>
                <c:pt idx="4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0-4792-A6E2-EE3FD0491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dateAx>
        <c:axId val="8198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83744"/>
        <c:crosses val="autoZero"/>
        <c:auto val="1"/>
        <c:lblOffset val="100"/>
        <c:baseTimeUnit val="years"/>
      </c:date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174-4C2F-838C-0000F235A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4-4C2F-838C-0000F235A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dateAx>
        <c:axId val="9671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17056"/>
        <c:crosses val="autoZero"/>
        <c:auto val="1"/>
        <c:lblOffset val="100"/>
        <c:baseTimeUnit val="years"/>
      </c:date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E4A-4C68-8377-D36C94108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A-4C68-8377-D36C94108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dateAx>
        <c:axId val="10460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69504"/>
        <c:crosses val="autoZero"/>
        <c:auto val="1"/>
        <c:lblOffset val="100"/>
        <c:baseTimeUnit val="years"/>
      </c:date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8-46CD-8773-399FB87D4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2.1</c:v>
                </c:pt>
                <c:pt idx="1">
                  <c:v>2.2999999999999998</c:v>
                </c:pt>
                <c:pt idx="2">
                  <c:v>2.7</c:v>
                </c:pt>
                <c:pt idx="3">
                  <c:v>2.2999999999999998</c:v>
                </c:pt>
                <c:pt idx="4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8-46CD-8773-399FB87D4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dateAx>
        <c:axId val="784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12800"/>
        <c:crosses val="autoZero"/>
        <c:auto val="1"/>
        <c:lblOffset val="100"/>
        <c:baseTimeUnit val="years"/>
      </c:date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A-43B4-A876-60B57C718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48</c:v>
                </c:pt>
                <c:pt idx="2">
                  <c:v>54</c:v>
                </c:pt>
                <c:pt idx="3">
                  <c:v>33</c:v>
                </c:pt>
                <c:pt idx="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A-43B4-A876-60B57C718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dateAx>
        <c:axId val="7842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29184"/>
        <c:crosses val="autoZero"/>
        <c:auto val="1"/>
        <c:lblOffset val="100"/>
        <c:baseTimeUnit val="years"/>
      </c:date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09-4FF0-B006-51E508C6C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149.5</c:v>
                </c:pt>
                <c:pt idx="1">
                  <c:v>154.1</c:v>
                </c:pt>
                <c:pt idx="2">
                  <c:v>151.6</c:v>
                </c:pt>
                <c:pt idx="3">
                  <c:v>151.19999999999999</c:v>
                </c:pt>
                <c:pt idx="4">
                  <c:v>153.80000000000001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9-4FF0-B006-51E508C6C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dateAx>
        <c:axId val="8148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484416"/>
        <c:crosses val="autoZero"/>
        <c:auto val="1"/>
        <c:lblOffset val="100"/>
        <c:baseTimeUnit val="years"/>
      </c:date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61.4</c:v>
                </c:pt>
                <c:pt idx="1">
                  <c:v>96</c:v>
                </c:pt>
                <c:pt idx="2">
                  <c:v>93.9</c:v>
                </c:pt>
                <c:pt idx="3">
                  <c:v>39.1</c:v>
                </c:pt>
                <c:pt idx="4">
                  <c:v>18.100000000000001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4-43C2-B33A-CB3F0E811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32.299999999999997</c:v>
                </c:pt>
                <c:pt idx="1">
                  <c:v>33.4</c:v>
                </c:pt>
                <c:pt idx="2">
                  <c:v>32.299999999999997</c:v>
                </c:pt>
                <c:pt idx="3">
                  <c:v>22.3</c:v>
                </c:pt>
                <c:pt idx="4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4-43C2-B33A-CB3F0E811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dateAx>
        <c:axId val="81510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12320"/>
        <c:crosses val="autoZero"/>
        <c:auto val="1"/>
        <c:lblOffset val="100"/>
        <c:baseTimeUnit val="years"/>
      </c:date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1225</c:v>
                </c:pt>
                <c:pt idx="1">
                  <c:v>1215</c:v>
                </c:pt>
                <c:pt idx="2">
                  <c:v>1282</c:v>
                </c:pt>
                <c:pt idx="3">
                  <c:v>1557</c:v>
                </c:pt>
                <c:pt idx="4">
                  <c:v>1094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B-4ECF-A56F-FDF29F1CE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7497</c:v>
                </c:pt>
                <c:pt idx="1">
                  <c:v>9663</c:v>
                </c:pt>
                <c:pt idx="2">
                  <c:v>9019</c:v>
                </c:pt>
                <c:pt idx="3">
                  <c:v>8406</c:v>
                </c:pt>
                <c:pt idx="4">
                  <c:v>9239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B-4ECF-A56F-FDF29F1CE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dateAx>
        <c:axId val="8155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60704"/>
        <c:crosses val="autoZero"/>
        <c:auto val="1"/>
        <c:lblOffset val="100"/>
        <c:baseTimeUnit val="years"/>
      </c:date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愛媛県松山市　上野町駐車場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無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4695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147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25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162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利用料金制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159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259.3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2530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1626.2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164.2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122.1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0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0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277.8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443.6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355.6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358.6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298.39999999999998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2.1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2.2999999999999998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2.7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2.2999999999999998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9.6999999999999993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149.5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154.1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151.6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151.19999999999999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153.80000000000001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156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158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 t="str">
        <f>データ!AU7</f>
        <v>-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 t="str">
        <f>データ!AV7</f>
        <v>-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 t="str">
        <f>データ!AW7</f>
        <v>-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 t="str">
        <f>データ!AX7</f>
        <v>-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61.4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96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93.9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39.1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18.100000000000001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1225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1215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1282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1557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1094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48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48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54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33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14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32.299999999999997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33.4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32.299999999999997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22.3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27.1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7497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9663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9019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8406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9239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157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>
        <f>データ!$B$11</f>
        <v>41640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>
        <f>データ!$C$11</f>
        <v>42005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>
        <f>データ!$D$11</f>
        <v>42370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>
        <f>データ!$E$11</f>
        <v>42736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>
        <f>データ!$F$11</f>
        <v>43101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 t="str">
        <f>データ!CN7</f>
        <v>-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>
        <f>データ!$B$11</f>
        <v>41640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>
        <f>データ!$C$11</f>
        <v>42005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>
        <f>データ!$D$11</f>
        <v>42370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>
        <f>データ!$E$11</f>
        <v>42736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>
        <f>データ!$F$11</f>
        <v>43101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>
        <f>データ!$B$11</f>
        <v>41640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>
        <f>データ!$C$11</f>
        <v>42005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>
        <f>データ!$D$11</f>
        <v>42370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>
        <f>データ!$E$11</f>
        <v>42736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>
        <f>データ!$F$11</f>
        <v>43101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45.6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85.4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69.900000000000006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59.6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51.8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49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gClGnMBD3xox5L3OXHVKC3isQdedmtiTCU1Xm2oJn8WbZRpv74ZBXaZR21+nwJlkl5Kr1uJiURTHFwXB7OyYQQ==" saltValue="7ZMCEDztPMmiIqr8WcfQIA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51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52</v>
      </c>
      <c r="B3" s="50" t="s">
        <v>53</v>
      </c>
      <c r="C3" s="50" t="s">
        <v>54</v>
      </c>
      <c r="D3" s="50" t="s">
        <v>55</v>
      </c>
      <c r="E3" s="50" t="s">
        <v>56</v>
      </c>
      <c r="F3" s="50" t="s">
        <v>57</v>
      </c>
      <c r="G3" s="50" t="s">
        <v>58</v>
      </c>
      <c r="H3" s="143" t="s">
        <v>59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62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63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64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65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66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67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68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69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70</v>
      </c>
      <c r="CN4" s="149" t="s">
        <v>71</v>
      </c>
      <c r="CO4" s="140" t="s">
        <v>72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73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74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75</v>
      </c>
      <c r="B5" s="58"/>
      <c r="C5" s="58"/>
      <c r="D5" s="58"/>
      <c r="E5" s="58"/>
      <c r="F5" s="58"/>
      <c r="G5" s="58"/>
      <c r="H5" s="59" t="s">
        <v>76</v>
      </c>
      <c r="I5" s="59" t="s">
        <v>77</v>
      </c>
      <c r="J5" s="59" t="s">
        <v>78</v>
      </c>
      <c r="K5" s="59" t="s">
        <v>79</v>
      </c>
      <c r="L5" s="59" t="s">
        <v>80</v>
      </c>
      <c r="M5" s="59" t="s">
        <v>4</v>
      </c>
      <c r="N5" s="59" t="s">
        <v>5</v>
      </c>
      <c r="O5" s="59" t="s">
        <v>81</v>
      </c>
      <c r="P5" s="59" t="s">
        <v>13</v>
      </c>
      <c r="Q5" s="59" t="s">
        <v>82</v>
      </c>
      <c r="R5" s="59" t="s">
        <v>83</v>
      </c>
      <c r="S5" s="59" t="s">
        <v>84</v>
      </c>
      <c r="T5" s="59" t="s">
        <v>85</v>
      </c>
      <c r="U5" s="59" t="s">
        <v>86</v>
      </c>
      <c r="V5" s="59" t="s">
        <v>87</v>
      </c>
      <c r="W5" s="59" t="s">
        <v>88</v>
      </c>
      <c r="X5" s="59" t="s">
        <v>89</v>
      </c>
      <c r="Y5" s="59" t="s">
        <v>90</v>
      </c>
      <c r="Z5" s="59" t="s">
        <v>91</v>
      </c>
      <c r="AA5" s="59" t="s">
        <v>92</v>
      </c>
      <c r="AB5" s="59" t="s">
        <v>93</v>
      </c>
      <c r="AC5" s="59" t="s">
        <v>94</v>
      </c>
      <c r="AD5" s="59" t="s">
        <v>95</v>
      </c>
      <c r="AE5" s="59" t="s">
        <v>96</v>
      </c>
      <c r="AF5" s="59" t="s">
        <v>97</v>
      </c>
      <c r="AG5" s="59" t="s">
        <v>98</v>
      </c>
      <c r="AH5" s="59" t="s">
        <v>99</v>
      </c>
      <c r="AI5" s="59" t="s">
        <v>100</v>
      </c>
      <c r="AJ5" s="59" t="s">
        <v>101</v>
      </c>
      <c r="AK5" s="59" t="s">
        <v>102</v>
      </c>
      <c r="AL5" s="59" t="s">
        <v>92</v>
      </c>
      <c r="AM5" s="59" t="s">
        <v>103</v>
      </c>
      <c r="AN5" s="59" t="s">
        <v>104</v>
      </c>
      <c r="AO5" s="59" t="s">
        <v>95</v>
      </c>
      <c r="AP5" s="59" t="s">
        <v>96</v>
      </c>
      <c r="AQ5" s="59" t="s">
        <v>97</v>
      </c>
      <c r="AR5" s="59" t="s">
        <v>98</v>
      </c>
      <c r="AS5" s="59" t="s">
        <v>99</v>
      </c>
      <c r="AT5" s="59" t="s">
        <v>100</v>
      </c>
      <c r="AU5" s="59" t="s">
        <v>105</v>
      </c>
      <c r="AV5" s="59" t="s">
        <v>91</v>
      </c>
      <c r="AW5" s="59" t="s">
        <v>106</v>
      </c>
      <c r="AX5" s="59" t="s">
        <v>107</v>
      </c>
      <c r="AY5" s="59" t="s">
        <v>104</v>
      </c>
      <c r="AZ5" s="59" t="s">
        <v>95</v>
      </c>
      <c r="BA5" s="59" t="s">
        <v>96</v>
      </c>
      <c r="BB5" s="59" t="s">
        <v>97</v>
      </c>
      <c r="BC5" s="59" t="s">
        <v>98</v>
      </c>
      <c r="BD5" s="59" t="s">
        <v>99</v>
      </c>
      <c r="BE5" s="59" t="s">
        <v>100</v>
      </c>
      <c r="BF5" s="59" t="s">
        <v>108</v>
      </c>
      <c r="BG5" s="59" t="s">
        <v>109</v>
      </c>
      <c r="BH5" s="59" t="s">
        <v>110</v>
      </c>
      <c r="BI5" s="59" t="s">
        <v>111</v>
      </c>
      <c r="BJ5" s="59" t="s">
        <v>112</v>
      </c>
      <c r="BK5" s="59" t="s">
        <v>95</v>
      </c>
      <c r="BL5" s="59" t="s">
        <v>96</v>
      </c>
      <c r="BM5" s="59" t="s">
        <v>97</v>
      </c>
      <c r="BN5" s="59" t="s">
        <v>98</v>
      </c>
      <c r="BO5" s="59" t="s">
        <v>99</v>
      </c>
      <c r="BP5" s="59" t="s">
        <v>100</v>
      </c>
      <c r="BQ5" s="59" t="s">
        <v>113</v>
      </c>
      <c r="BR5" s="59" t="s">
        <v>114</v>
      </c>
      <c r="BS5" s="59" t="s">
        <v>115</v>
      </c>
      <c r="BT5" s="59" t="s">
        <v>116</v>
      </c>
      <c r="BU5" s="59" t="s">
        <v>117</v>
      </c>
      <c r="BV5" s="59" t="s">
        <v>95</v>
      </c>
      <c r="BW5" s="59" t="s">
        <v>96</v>
      </c>
      <c r="BX5" s="59" t="s">
        <v>97</v>
      </c>
      <c r="BY5" s="59" t="s">
        <v>98</v>
      </c>
      <c r="BZ5" s="59" t="s">
        <v>99</v>
      </c>
      <c r="CA5" s="59" t="s">
        <v>100</v>
      </c>
      <c r="CB5" s="59" t="s">
        <v>118</v>
      </c>
      <c r="CC5" s="59" t="s">
        <v>119</v>
      </c>
      <c r="CD5" s="59" t="s">
        <v>106</v>
      </c>
      <c r="CE5" s="59" t="s">
        <v>107</v>
      </c>
      <c r="CF5" s="59" t="s">
        <v>120</v>
      </c>
      <c r="CG5" s="59" t="s">
        <v>95</v>
      </c>
      <c r="CH5" s="59" t="s">
        <v>96</v>
      </c>
      <c r="CI5" s="59" t="s">
        <v>97</v>
      </c>
      <c r="CJ5" s="59" t="s">
        <v>98</v>
      </c>
      <c r="CK5" s="59" t="s">
        <v>99</v>
      </c>
      <c r="CL5" s="59" t="s">
        <v>100</v>
      </c>
      <c r="CM5" s="150"/>
      <c r="CN5" s="150"/>
      <c r="CO5" s="59" t="s">
        <v>101</v>
      </c>
      <c r="CP5" s="59" t="s">
        <v>121</v>
      </c>
      <c r="CQ5" s="59" t="s">
        <v>122</v>
      </c>
      <c r="CR5" s="59" t="s">
        <v>123</v>
      </c>
      <c r="CS5" s="59" t="s">
        <v>124</v>
      </c>
      <c r="CT5" s="59" t="s">
        <v>95</v>
      </c>
      <c r="CU5" s="59" t="s">
        <v>96</v>
      </c>
      <c r="CV5" s="59" t="s">
        <v>97</v>
      </c>
      <c r="CW5" s="59" t="s">
        <v>98</v>
      </c>
      <c r="CX5" s="59" t="s">
        <v>99</v>
      </c>
      <c r="CY5" s="59" t="s">
        <v>100</v>
      </c>
      <c r="CZ5" s="59" t="s">
        <v>105</v>
      </c>
      <c r="DA5" s="59" t="s">
        <v>102</v>
      </c>
      <c r="DB5" s="59" t="s">
        <v>125</v>
      </c>
      <c r="DC5" s="59" t="s">
        <v>103</v>
      </c>
      <c r="DD5" s="59" t="s">
        <v>126</v>
      </c>
      <c r="DE5" s="59" t="s">
        <v>95</v>
      </c>
      <c r="DF5" s="59" t="s">
        <v>96</v>
      </c>
      <c r="DG5" s="59" t="s">
        <v>97</v>
      </c>
      <c r="DH5" s="59" t="s">
        <v>98</v>
      </c>
      <c r="DI5" s="59" t="s">
        <v>99</v>
      </c>
      <c r="DJ5" s="59" t="s">
        <v>35</v>
      </c>
      <c r="DK5" s="59" t="s">
        <v>127</v>
      </c>
      <c r="DL5" s="59" t="s">
        <v>128</v>
      </c>
      <c r="DM5" s="59" t="s">
        <v>129</v>
      </c>
      <c r="DN5" s="59" t="s">
        <v>130</v>
      </c>
      <c r="DO5" s="59" t="s">
        <v>131</v>
      </c>
      <c r="DP5" s="59" t="s">
        <v>95</v>
      </c>
      <c r="DQ5" s="59" t="s">
        <v>96</v>
      </c>
      <c r="DR5" s="59" t="s">
        <v>97</v>
      </c>
      <c r="DS5" s="59" t="s">
        <v>98</v>
      </c>
      <c r="DT5" s="59" t="s">
        <v>99</v>
      </c>
      <c r="DU5" s="59" t="s">
        <v>100</v>
      </c>
    </row>
    <row r="6" spans="1:125" s="66" customFormat="1" x14ac:dyDescent="0.15">
      <c r="A6" s="49" t="s">
        <v>132</v>
      </c>
      <c r="B6" s="60">
        <f>B8</f>
        <v>2018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3</v>
      </c>
      <c r="H6" s="60" t="str">
        <f>SUBSTITUTE(H8,"　","")</f>
        <v>愛媛県松山市</v>
      </c>
      <c r="I6" s="60" t="str">
        <f t="shared" si="1"/>
        <v>上野町駐車場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25</v>
      </c>
      <c r="S6" s="62" t="str">
        <f t="shared" si="1"/>
        <v>無</v>
      </c>
      <c r="T6" s="62" t="str">
        <f t="shared" si="1"/>
        <v>無</v>
      </c>
      <c r="U6" s="63">
        <f t="shared" si="1"/>
        <v>4695</v>
      </c>
      <c r="V6" s="63">
        <f t="shared" si="1"/>
        <v>162</v>
      </c>
      <c r="W6" s="63">
        <f t="shared" si="1"/>
        <v>0</v>
      </c>
      <c r="X6" s="62" t="str">
        <f t="shared" si="1"/>
        <v>利用料金制</v>
      </c>
      <c r="Y6" s="64">
        <f>IF(Y8="-",NA(),Y8)</f>
        <v>259.3</v>
      </c>
      <c r="Z6" s="64">
        <f t="shared" ref="Z6:AH6" si="2">IF(Z8="-",NA(),Z8)</f>
        <v>2530</v>
      </c>
      <c r="AA6" s="64">
        <f t="shared" si="2"/>
        <v>1626.2</v>
      </c>
      <c r="AB6" s="64">
        <f t="shared" si="2"/>
        <v>164.2</v>
      </c>
      <c r="AC6" s="64">
        <f t="shared" si="2"/>
        <v>122.1</v>
      </c>
      <c r="AD6" s="64">
        <f t="shared" si="2"/>
        <v>277.8</v>
      </c>
      <c r="AE6" s="64">
        <f t="shared" si="2"/>
        <v>443.6</v>
      </c>
      <c r="AF6" s="64">
        <f t="shared" si="2"/>
        <v>355.6</v>
      </c>
      <c r="AG6" s="64">
        <f t="shared" si="2"/>
        <v>358.6</v>
      </c>
      <c r="AH6" s="64">
        <f t="shared" si="2"/>
        <v>298.39999999999998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2.1</v>
      </c>
      <c r="AP6" s="64">
        <f t="shared" si="3"/>
        <v>2.2999999999999998</v>
      </c>
      <c r="AQ6" s="64">
        <f t="shared" si="3"/>
        <v>2.7</v>
      </c>
      <c r="AR6" s="64">
        <f t="shared" si="3"/>
        <v>2.2999999999999998</v>
      </c>
      <c r="AS6" s="64">
        <f t="shared" si="3"/>
        <v>9.6999999999999993</v>
      </c>
      <c r="AT6" s="61" t="str">
        <f>IF(AT8="-","",IF(AT8="-","【-】","【"&amp;SUBSTITUTE(TEXT(AT8,"#,##0.0"),"-","△")&amp;"】"))</f>
        <v>【5.3】</v>
      </c>
      <c r="AU6" s="65" t="e">
        <f>IF(AU8="-",NA(),AU8)</f>
        <v>#N/A</v>
      </c>
      <c r="AV6" s="65" t="e">
        <f t="shared" ref="AV6:BD6" si="4">IF(AV8="-",NA(),AV8)</f>
        <v>#N/A</v>
      </c>
      <c r="AW6" s="65" t="e">
        <f t="shared" si="4"/>
        <v>#N/A</v>
      </c>
      <c r="AX6" s="65" t="e">
        <f t="shared" si="4"/>
        <v>#N/A</v>
      </c>
      <c r="AY6" s="65">
        <f t="shared" si="4"/>
        <v>0</v>
      </c>
      <c r="AZ6" s="65">
        <f t="shared" si="4"/>
        <v>48</v>
      </c>
      <c r="BA6" s="65">
        <f t="shared" si="4"/>
        <v>48</v>
      </c>
      <c r="BB6" s="65">
        <f t="shared" si="4"/>
        <v>54</v>
      </c>
      <c r="BC6" s="65">
        <f t="shared" si="4"/>
        <v>33</v>
      </c>
      <c r="BD6" s="65">
        <f t="shared" si="4"/>
        <v>14</v>
      </c>
      <c r="BE6" s="63" t="str">
        <f>IF(BE8="-","",IF(BE8="-","【-】","【"&amp;SUBSTITUTE(TEXT(BE8,"#,##0"),"-","△")&amp;"】"))</f>
        <v>【30】</v>
      </c>
      <c r="BF6" s="64">
        <f>IF(BF8="-",NA(),BF8)</f>
        <v>61.4</v>
      </c>
      <c r="BG6" s="64">
        <f t="shared" ref="BG6:BO6" si="5">IF(BG8="-",NA(),BG8)</f>
        <v>96</v>
      </c>
      <c r="BH6" s="64">
        <f t="shared" si="5"/>
        <v>93.9</v>
      </c>
      <c r="BI6" s="64">
        <f t="shared" si="5"/>
        <v>39.1</v>
      </c>
      <c r="BJ6" s="64">
        <f t="shared" si="5"/>
        <v>18.100000000000001</v>
      </c>
      <c r="BK6" s="64">
        <f t="shared" si="5"/>
        <v>32.299999999999997</v>
      </c>
      <c r="BL6" s="64">
        <f t="shared" si="5"/>
        <v>33.4</v>
      </c>
      <c r="BM6" s="64">
        <f t="shared" si="5"/>
        <v>32.299999999999997</v>
      </c>
      <c r="BN6" s="64">
        <f t="shared" si="5"/>
        <v>22.3</v>
      </c>
      <c r="BO6" s="64">
        <f t="shared" si="5"/>
        <v>27.1</v>
      </c>
      <c r="BP6" s="61" t="str">
        <f>IF(BP8="-","",IF(BP8="-","【-】","【"&amp;SUBSTITUTE(TEXT(BP8,"#,##0.0"),"-","△")&amp;"】"))</f>
        <v>【26.3】</v>
      </c>
      <c r="BQ6" s="65">
        <f>IF(BQ8="-",NA(),BQ8)</f>
        <v>1225</v>
      </c>
      <c r="BR6" s="65">
        <f t="shared" ref="BR6:BZ6" si="6">IF(BR8="-",NA(),BR8)</f>
        <v>1215</v>
      </c>
      <c r="BS6" s="65">
        <f t="shared" si="6"/>
        <v>1282</v>
      </c>
      <c r="BT6" s="65">
        <f t="shared" si="6"/>
        <v>1557</v>
      </c>
      <c r="BU6" s="65">
        <f t="shared" si="6"/>
        <v>1094</v>
      </c>
      <c r="BV6" s="65">
        <f t="shared" si="6"/>
        <v>7497</v>
      </c>
      <c r="BW6" s="65">
        <f t="shared" si="6"/>
        <v>9663</v>
      </c>
      <c r="BX6" s="65">
        <f t="shared" si="6"/>
        <v>9019</v>
      </c>
      <c r="BY6" s="65">
        <f t="shared" si="6"/>
        <v>8406</v>
      </c>
      <c r="BZ6" s="65">
        <f t="shared" si="6"/>
        <v>9239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133</v>
      </c>
      <c r="CM6" s="63">
        <f t="shared" ref="CM6:CN6" si="7">CM8</f>
        <v>0</v>
      </c>
      <c r="CN6" s="63" t="str">
        <f t="shared" si="7"/>
        <v>-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134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45.6</v>
      </c>
      <c r="DF6" s="64">
        <f t="shared" si="8"/>
        <v>85.4</v>
      </c>
      <c r="DG6" s="64">
        <f t="shared" si="8"/>
        <v>69.900000000000006</v>
      </c>
      <c r="DH6" s="64">
        <f t="shared" si="8"/>
        <v>59.6</v>
      </c>
      <c r="DI6" s="64">
        <f t="shared" si="8"/>
        <v>51.8</v>
      </c>
      <c r="DJ6" s="61" t="str">
        <f>IF(DJ8="-","",IF(DJ8="-","【-】","【"&amp;SUBSTITUTE(TEXT(DJ8,"#,##0.0"),"-","△")&amp;"】"))</f>
        <v>【103.6】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149.5</v>
      </c>
      <c r="DQ6" s="64">
        <f t="shared" si="9"/>
        <v>154.1</v>
      </c>
      <c r="DR6" s="64">
        <f t="shared" si="9"/>
        <v>151.6</v>
      </c>
      <c r="DS6" s="64">
        <f t="shared" si="9"/>
        <v>151.19999999999999</v>
      </c>
      <c r="DT6" s="64">
        <f t="shared" si="9"/>
        <v>153.80000000000001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135</v>
      </c>
      <c r="B7" s="60">
        <f t="shared" ref="B7:X7" si="10">B8</f>
        <v>2018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3</v>
      </c>
      <c r="H7" s="60" t="str">
        <f t="shared" si="10"/>
        <v>愛媛県　松山市</v>
      </c>
      <c r="I7" s="60" t="str">
        <f t="shared" si="10"/>
        <v>上野町駐車場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25</v>
      </c>
      <c r="S7" s="62" t="str">
        <f t="shared" si="10"/>
        <v>無</v>
      </c>
      <c r="T7" s="62" t="str">
        <f t="shared" si="10"/>
        <v>無</v>
      </c>
      <c r="U7" s="63">
        <f t="shared" si="10"/>
        <v>4695</v>
      </c>
      <c r="V7" s="63">
        <f t="shared" si="10"/>
        <v>162</v>
      </c>
      <c r="W7" s="63">
        <f t="shared" si="10"/>
        <v>0</v>
      </c>
      <c r="X7" s="62" t="str">
        <f t="shared" si="10"/>
        <v>利用料金制</v>
      </c>
      <c r="Y7" s="64">
        <f>Y8</f>
        <v>259.3</v>
      </c>
      <c r="Z7" s="64">
        <f t="shared" ref="Z7:AH7" si="11">Z8</f>
        <v>2530</v>
      </c>
      <c r="AA7" s="64">
        <f t="shared" si="11"/>
        <v>1626.2</v>
      </c>
      <c r="AB7" s="64">
        <f t="shared" si="11"/>
        <v>164.2</v>
      </c>
      <c r="AC7" s="64">
        <f t="shared" si="11"/>
        <v>122.1</v>
      </c>
      <c r="AD7" s="64">
        <f t="shared" si="11"/>
        <v>277.8</v>
      </c>
      <c r="AE7" s="64">
        <f t="shared" si="11"/>
        <v>443.6</v>
      </c>
      <c r="AF7" s="64">
        <f t="shared" si="11"/>
        <v>355.6</v>
      </c>
      <c r="AG7" s="64">
        <f t="shared" si="11"/>
        <v>358.6</v>
      </c>
      <c r="AH7" s="64">
        <f t="shared" si="11"/>
        <v>298.39999999999998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2.1</v>
      </c>
      <c r="AP7" s="64">
        <f t="shared" si="12"/>
        <v>2.2999999999999998</v>
      </c>
      <c r="AQ7" s="64">
        <f t="shared" si="12"/>
        <v>2.7</v>
      </c>
      <c r="AR7" s="64">
        <f t="shared" si="12"/>
        <v>2.2999999999999998</v>
      </c>
      <c r="AS7" s="64">
        <f t="shared" si="12"/>
        <v>9.6999999999999993</v>
      </c>
      <c r="AT7" s="61"/>
      <c r="AU7" s="65" t="str">
        <f>AU8</f>
        <v>-</v>
      </c>
      <c r="AV7" s="65" t="str">
        <f t="shared" ref="AV7:BD7" si="13">AV8</f>
        <v>-</v>
      </c>
      <c r="AW7" s="65" t="str">
        <f t="shared" si="13"/>
        <v>-</v>
      </c>
      <c r="AX7" s="65" t="str">
        <f t="shared" si="13"/>
        <v>-</v>
      </c>
      <c r="AY7" s="65">
        <f t="shared" si="13"/>
        <v>0</v>
      </c>
      <c r="AZ7" s="65">
        <f t="shared" si="13"/>
        <v>48</v>
      </c>
      <c r="BA7" s="65">
        <f t="shared" si="13"/>
        <v>48</v>
      </c>
      <c r="BB7" s="65">
        <f t="shared" si="13"/>
        <v>54</v>
      </c>
      <c r="BC7" s="65">
        <f t="shared" si="13"/>
        <v>33</v>
      </c>
      <c r="BD7" s="65">
        <f t="shared" si="13"/>
        <v>14</v>
      </c>
      <c r="BE7" s="63"/>
      <c r="BF7" s="64">
        <f>BF8</f>
        <v>61.4</v>
      </c>
      <c r="BG7" s="64">
        <f t="shared" ref="BG7:BO7" si="14">BG8</f>
        <v>96</v>
      </c>
      <c r="BH7" s="64">
        <f t="shared" si="14"/>
        <v>93.9</v>
      </c>
      <c r="BI7" s="64">
        <f t="shared" si="14"/>
        <v>39.1</v>
      </c>
      <c r="BJ7" s="64">
        <f t="shared" si="14"/>
        <v>18.100000000000001</v>
      </c>
      <c r="BK7" s="64">
        <f t="shared" si="14"/>
        <v>32.299999999999997</v>
      </c>
      <c r="BL7" s="64">
        <f t="shared" si="14"/>
        <v>33.4</v>
      </c>
      <c r="BM7" s="64">
        <f t="shared" si="14"/>
        <v>32.299999999999997</v>
      </c>
      <c r="BN7" s="64">
        <f t="shared" si="14"/>
        <v>22.3</v>
      </c>
      <c r="BO7" s="64">
        <f t="shared" si="14"/>
        <v>27.1</v>
      </c>
      <c r="BP7" s="61"/>
      <c r="BQ7" s="65">
        <f>BQ8</f>
        <v>1225</v>
      </c>
      <c r="BR7" s="65">
        <f t="shared" ref="BR7:BZ7" si="15">BR8</f>
        <v>1215</v>
      </c>
      <c r="BS7" s="65">
        <f t="shared" si="15"/>
        <v>1282</v>
      </c>
      <c r="BT7" s="65">
        <f t="shared" si="15"/>
        <v>1557</v>
      </c>
      <c r="BU7" s="65">
        <f t="shared" si="15"/>
        <v>1094</v>
      </c>
      <c r="BV7" s="65">
        <f t="shared" si="15"/>
        <v>7497</v>
      </c>
      <c r="BW7" s="65">
        <f t="shared" si="15"/>
        <v>9663</v>
      </c>
      <c r="BX7" s="65">
        <f t="shared" si="15"/>
        <v>9019</v>
      </c>
      <c r="BY7" s="65">
        <f t="shared" si="15"/>
        <v>8406</v>
      </c>
      <c r="BZ7" s="65">
        <f t="shared" si="15"/>
        <v>9239</v>
      </c>
      <c r="CA7" s="63"/>
      <c r="CB7" s="64" t="s">
        <v>136</v>
      </c>
      <c r="CC7" s="64" t="s">
        <v>136</v>
      </c>
      <c r="CD7" s="64" t="s">
        <v>136</v>
      </c>
      <c r="CE7" s="64" t="s">
        <v>136</v>
      </c>
      <c r="CF7" s="64" t="s">
        <v>136</v>
      </c>
      <c r="CG7" s="64" t="s">
        <v>136</v>
      </c>
      <c r="CH7" s="64" t="s">
        <v>136</v>
      </c>
      <c r="CI7" s="64" t="s">
        <v>136</v>
      </c>
      <c r="CJ7" s="64" t="s">
        <v>136</v>
      </c>
      <c r="CK7" s="64" t="s">
        <v>137</v>
      </c>
      <c r="CL7" s="61"/>
      <c r="CM7" s="63">
        <f>CM8</f>
        <v>0</v>
      </c>
      <c r="CN7" s="63" t="str">
        <f>CN8</f>
        <v>-</v>
      </c>
      <c r="CO7" s="64" t="s">
        <v>136</v>
      </c>
      <c r="CP7" s="64" t="s">
        <v>136</v>
      </c>
      <c r="CQ7" s="64" t="s">
        <v>136</v>
      </c>
      <c r="CR7" s="64" t="s">
        <v>136</v>
      </c>
      <c r="CS7" s="64" t="s">
        <v>136</v>
      </c>
      <c r="CT7" s="64" t="s">
        <v>136</v>
      </c>
      <c r="CU7" s="64" t="s">
        <v>136</v>
      </c>
      <c r="CV7" s="64" t="s">
        <v>136</v>
      </c>
      <c r="CW7" s="64" t="s">
        <v>136</v>
      </c>
      <c r="CX7" s="64" t="s">
        <v>138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45.6</v>
      </c>
      <c r="DF7" s="64">
        <f t="shared" si="16"/>
        <v>85.4</v>
      </c>
      <c r="DG7" s="64">
        <f t="shared" si="16"/>
        <v>69.900000000000006</v>
      </c>
      <c r="DH7" s="64">
        <f t="shared" si="16"/>
        <v>59.6</v>
      </c>
      <c r="DI7" s="64">
        <f t="shared" si="16"/>
        <v>51.8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149.5</v>
      </c>
      <c r="DQ7" s="64">
        <f t="shared" si="17"/>
        <v>154.1</v>
      </c>
      <c r="DR7" s="64">
        <f t="shared" si="17"/>
        <v>151.6</v>
      </c>
      <c r="DS7" s="64">
        <f t="shared" si="17"/>
        <v>151.19999999999999</v>
      </c>
      <c r="DT7" s="64">
        <f t="shared" si="17"/>
        <v>153.80000000000001</v>
      </c>
      <c r="DU7" s="61"/>
    </row>
    <row r="8" spans="1:125" s="66" customFormat="1" x14ac:dyDescent="0.15">
      <c r="A8" s="49"/>
      <c r="B8" s="67">
        <v>2018</v>
      </c>
      <c r="C8" s="67">
        <v>382019</v>
      </c>
      <c r="D8" s="67">
        <v>47</v>
      </c>
      <c r="E8" s="67">
        <v>14</v>
      </c>
      <c r="F8" s="67">
        <v>0</v>
      </c>
      <c r="G8" s="67">
        <v>3</v>
      </c>
      <c r="H8" s="67" t="s">
        <v>139</v>
      </c>
      <c r="I8" s="67" t="s">
        <v>140</v>
      </c>
      <c r="J8" s="67" t="s">
        <v>141</v>
      </c>
      <c r="K8" s="67" t="s">
        <v>142</v>
      </c>
      <c r="L8" s="67" t="s">
        <v>143</v>
      </c>
      <c r="M8" s="67" t="s">
        <v>144</v>
      </c>
      <c r="N8" s="67" t="s">
        <v>145</v>
      </c>
      <c r="O8" s="68" t="s">
        <v>146</v>
      </c>
      <c r="P8" s="69" t="s">
        <v>147</v>
      </c>
      <c r="Q8" s="69" t="s">
        <v>148</v>
      </c>
      <c r="R8" s="70">
        <v>25</v>
      </c>
      <c r="S8" s="69" t="s">
        <v>149</v>
      </c>
      <c r="T8" s="69" t="s">
        <v>149</v>
      </c>
      <c r="U8" s="70">
        <v>4695</v>
      </c>
      <c r="V8" s="70">
        <v>162</v>
      </c>
      <c r="W8" s="70">
        <v>0</v>
      </c>
      <c r="X8" s="69" t="s">
        <v>150</v>
      </c>
      <c r="Y8" s="71">
        <v>259.3</v>
      </c>
      <c r="Z8" s="71">
        <v>2530</v>
      </c>
      <c r="AA8" s="71">
        <v>1626.2</v>
      </c>
      <c r="AB8" s="71">
        <v>164.2</v>
      </c>
      <c r="AC8" s="71">
        <v>122.1</v>
      </c>
      <c r="AD8" s="71">
        <v>277.8</v>
      </c>
      <c r="AE8" s="71">
        <v>443.6</v>
      </c>
      <c r="AF8" s="71">
        <v>355.6</v>
      </c>
      <c r="AG8" s="71">
        <v>358.6</v>
      </c>
      <c r="AH8" s="71">
        <v>298.39999999999998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2.1</v>
      </c>
      <c r="AP8" s="71">
        <v>2.2999999999999998</v>
      </c>
      <c r="AQ8" s="71">
        <v>2.7</v>
      </c>
      <c r="AR8" s="71">
        <v>2.2999999999999998</v>
      </c>
      <c r="AS8" s="71">
        <v>9.6999999999999993</v>
      </c>
      <c r="AT8" s="68">
        <v>5.3</v>
      </c>
      <c r="AU8" s="72" t="s">
        <v>143</v>
      </c>
      <c r="AV8" s="72" t="s">
        <v>143</v>
      </c>
      <c r="AW8" s="72" t="s">
        <v>143</v>
      </c>
      <c r="AX8" s="72" t="s">
        <v>143</v>
      </c>
      <c r="AY8" s="72">
        <v>0</v>
      </c>
      <c r="AZ8" s="72">
        <v>48</v>
      </c>
      <c r="BA8" s="72">
        <v>48</v>
      </c>
      <c r="BB8" s="72">
        <v>54</v>
      </c>
      <c r="BC8" s="72">
        <v>33</v>
      </c>
      <c r="BD8" s="72">
        <v>14</v>
      </c>
      <c r="BE8" s="72">
        <v>30</v>
      </c>
      <c r="BF8" s="71">
        <v>61.4</v>
      </c>
      <c r="BG8" s="71">
        <v>96</v>
      </c>
      <c r="BH8" s="71">
        <v>93.9</v>
      </c>
      <c r="BI8" s="71">
        <v>39.1</v>
      </c>
      <c r="BJ8" s="71">
        <v>18.100000000000001</v>
      </c>
      <c r="BK8" s="71">
        <v>32.299999999999997</v>
      </c>
      <c r="BL8" s="71">
        <v>33.4</v>
      </c>
      <c r="BM8" s="71">
        <v>32.299999999999997</v>
      </c>
      <c r="BN8" s="71">
        <v>22.3</v>
      </c>
      <c r="BO8" s="71">
        <v>27.1</v>
      </c>
      <c r="BP8" s="68">
        <v>26.3</v>
      </c>
      <c r="BQ8" s="72">
        <v>1225</v>
      </c>
      <c r="BR8" s="72">
        <v>1215</v>
      </c>
      <c r="BS8" s="72">
        <v>1282</v>
      </c>
      <c r="BT8" s="73">
        <v>1557</v>
      </c>
      <c r="BU8" s="73">
        <v>1094</v>
      </c>
      <c r="BV8" s="72">
        <v>7497</v>
      </c>
      <c r="BW8" s="72">
        <v>9663</v>
      </c>
      <c r="BX8" s="72">
        <v>9019</v>
      </c>
      <c r="BY8" s="72">
        <v>8406</v>
      </c>
      <c r="BZ8" s="72">
        <v>9239</v>
      </c>
      <c r="CA8" s="70">
        <v>16102</v>
      </c>
      <c r="CB8" s="71" t="s">
        <v>143</v>
      </c>
      <c r="CC8" s="71" t="s">
        <v>143</v>
      </c>
      <c r="CD8" s="71" t="s">
        <v>143</v>
      </c>
      <c r="CE8" s="71" t="s">
        <v>143</v>
      </c>
      <c r="CF8" s="71" t="s">
        <v>143</v>
      </c>
      <c r="CG8" s="71" t="s">
        <v>143</v>
      </c>
      <c r="CH8" s="71" t="s">
        <v>143</v>
      </c>
      <c r="CI8" s="71" t="s">
        <v>143</v>
      </c>
      <c r="CJ8" s="71" t="s">
        <v>143</v>
      </c>
      <c r="CK8" s="71" t="s">
        <v>143</v>
      </c>
      <c r="CL8" s="68" t="s">
        <v>143</v>
      </c>
      <c r="CM8" s="70">
        <v>0</v>
      </c>
      <c r="CN8" s="70" t="s">
        <v>143</v>
      </c>
      <c r="CO8" s="71" t="s">
        <v>143</v>
      </c>
      <c r="CP8" s="71" t="s">
        <v>143</v>
      </c>
      <c r="CQ8" s="71" t="s">
        <v>143</v>
      </c>
      <c r="CR8" s="71" t="s">
        <v>143</v>
      </c>
      <c r="CS8" s="71" t="s">
        <v>143</v>
      </c>
      <c r="CT8" s="71" t="s">
        <v>143</v>
      </c>
      <c r="CU8" s="71" t="s">
        <v>143</v>
      </c>
      <c r="CV8" s="71" t="s">
        <v>143</v>
      </c>
      <c r="CW8" s="71" t="s">
        <v>143</v>
      </c>
      <c r="CX8" s="71" t="s">
        <v>143</v>
      </c>
      <c r="CY8" s="68" t="s">
        <v>143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45.6</v>
      </c>
      <c r="DF8" s="71">
        <v>85.4</v>
      </c>
      <c r="DG8" s="71">
        <v>69.900000000000006</v>
      </c>
      <c r="DH8" s="71">
        <v>59.6</v>
      </c>
      <c r="DI8" s="71">
        <v>51.8</v>
      </c>
      <c r="DJ8" s="68">
        <v>103.6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149.5</v>
      </c>
      <c r="DQ8" s="71">
        <v>154.1</v>
      </c>
      <c r="DR8" s="71">
        <v>151.6</v>
      </c>
      <c r="DS8" s="71">
        <v>151.19999999999999</v>
      </c>
      <c r="DT8" s="71">
        <v>153.80000000000001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151</v>
      </c>
      <c r="C10" s="78" t="s">
        <v>152</v>
      </c>
      <c r="D10" s="78" t="s">
        <v>153</v>
      </c>
      <c r="E10" s="78" t="s">
        <v>154</v>
      </c>
      <c r="F10" s="78" t="s">
        <v>155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53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2019-12-05T07:28:22Z</dcterms:created>
  <dcterms:modified xsi:type="dcterms:W3CDTF">2020-02-14T02:00:15Z</dcterms:modified>
  <cp:category/>
</cp:coreProperties>
</file>