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H29決算（H30実施）\02 その他照会・通知\31.2.8〆（照会）公営企業に係る経営比較分析表（平\05_県へ回答\駐車場（回答分）\"/>
    </mc:Choice>
  </mc:AlternateContent>
  <workbookProtection workbookAlgorithmName="SHA-512" workbookHashValue="H8ljGcjOwMGjAe3y/+EZKHIXZAK7+YIebcAXUWIxP61mVmSO8T/8GMEk4ul91T+WAhK5tbIpMkF16wwJwX+ivg==" workbookSaltValue="IrD2YjcftmdDE1hKDgdr6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H51" i="4"/>
  <c r="LT76" i="4"/>
  <c r="LH30" i="4"/>
  <c r="BZ30" i="4"/>
  <c r="GQ51" i="4"/>
  <c r="IE76" i="4"/>
  <c r="BZ51" i="4"/>
  <c r="GQ30" i="4"/>
  <c r="HP76" i="4"/>
  <c r="BG30" i="4"/>
  <c r="BG51" i="4"/>
  <c r="AV76" i="4"/>
  <c r="KO51" i="4"/>
  <c r="LE76" i="4"/>
  <c r="FX51" i="4"/>
  <c r="KO30" i="4"/>
  <c r="FX30" i="4"/>
  <c r="FE51" i="4"/>
  <c r="HA76" i="4"/>
  <c r="AN51" i="4"/>
  <c r="FE30" i="4"/>
  <c r="AN30" i="4"/>
  <c r="KP76" i="4"/>
  <c r="JV30" i="4"/>
  <c r="AG76" i="4"/>
  <c r="JV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<sst xmlns="http://schemas.openxmlformats.org/spreadsheetml/2006/main" count="295" uniqueCount="134">
  <si>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</si>
  <si>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</si>
  <si>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</si>
  <si>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</si>
  <si>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</si>
  <si>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</si>
  <si>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</si>
  <si>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</si>
  <si>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</si>
  <si>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</si>
  <si>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</si>
  <si>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</si>
  <si>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</si>
  <si>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</si>
  <si>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</si>
  <si>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</si>
  <si>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</si>
  <si>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</si>
  <si>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</si>
  <si>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</si>
  <si>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</si>
  <si>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</si>
  <si>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</si>
  <si>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</si>
  <si>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</si>
  <si>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</si>
  <si>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</si>
  <si>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</si>
  <si>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</si>
  <si>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</si>
  <si>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</si>
  <si>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</si>
  <si>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</si>
  <si>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</si>
  <si>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</si>
  <si>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</si>
  <si>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</si>
  <si>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</si>
  <si>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</si>
  <si>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</si>
  <si>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</si>
  <si>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</si>
  <si>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</si>
  <si>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</si>
  <si>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</si>
  <si>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</si>
  <si>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</si>
  <si>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</si>
  <si>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</si>
  <si>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</si>
  <si>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</si>
  <si>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</si>
  <si>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</si>
  <si>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</si>
  <si>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</si>
  <si>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</si>
  <si>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</si>
  <si>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</si>
  <si>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</si>
  <si>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</si>
  <si>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</si>
  <si>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</si>
  <si>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</si>
  <si>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</si>
  <si>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</si>
  <si>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</si>
  <si>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</si>
  <si>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</si>
  <si>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</si>
  <si>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</si>
  <si>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</si>
  <si>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</si>
  <si>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</si>
  <si>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</si>
  <si>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</si>
  <si>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</si>
  <si>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</si>
  <si>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</si>
  <si>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</si>
  <si>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</si>
  <si>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</si>
  <si>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</si>
  <si>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</si>
  <si>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</si>
  <si>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</si>
  <si>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</si>
  <si>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</si>
  <si>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</si>
  <si>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</si>
  <si>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</si>
  <si>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</si>
  <si>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</si>
  <si>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</si>
  <si>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</si>
  <si>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</si>
  <si>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</si>
  <si>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</si>
  <si>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</si>
  <si>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</si>
  <si>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</si>
  <si>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</si>
  <si>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</si>
  <si>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</si>
  <si>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</si>
  <si>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</si>
  <si>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</si>
  <si>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</si>
  <si>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</si>
  <si>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</si>
  <si>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</si>
  <si>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</si>
  <si>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</si>
  <si>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</si>
  <si>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</si>
  <si>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</si>
  <si>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</si>
  <si>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</si>
  <si>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</si>
  <si>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</si>
  <si>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</si>
  <si>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</si>
  <si>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</si>
  <si>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</si>
  <si>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</si>
  <si>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</si>
  <si>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</si>
  <si>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</si>
  <si>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</si>
  <si>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</si>
  <si>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</si>
  <si>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15"/>
  </si>
  <si>
    <t>　当駐車場は定期のみの駐車場であり、稼働率は算定していない。今後は指定管理者と協力しながら、継続的な利用者の確保に努めていく必要がある。</t>
    <rPh sb="46" eb="49">
      <t>ケイゾクテキ</t>
    </rPh>
    <rPh sb="52" eb="53">
      <t>シャ</t>
    </rPh>
    <rPh sb="54" eb="56">
      <t>カクホ</t>
    </rPh>
    <phoneticPr fontId="15"/>
  </si>
  <si>
    <t>　指定管理者と協力しながら、継続的な利用者の確保及び維持管理に努めていく必要がある。</t>
    <rPh sb="24" eb="25">
      <t>オヨ</t>
    </rPh>
    <rPh sb="26" eb="28">
      <t>イジ</t>
    </rPh>
    <rPh sb="28" eb="30">
      <t>カンリ</t>
    </rPh>
    <phoneticPr fontId="15"/>
  </si>
  <si>
    <r>
      <t>　平成27年度から、指定管理者による利用料金制の導入により、収支が改善した。</t>
    </r>
    <r>
      <rPr>
        <sz val="11"/>
        <rFont val="ＭＳ ゴシック"/>
        <family val="3"/>
        <charset val="128"/>
      </rPr>
      <t>（平成29年度については、指定管理者の決算を合わせたため、収益等の状況が下がったように見えている。）</t>
    </r>
    <r>
      <rPr>
        <sz val="11"/>
        <color theme="1"/>
        <rFont val="ＭＳ ゴシック"/>
        <family val="3"/>
        <charset val="128"/>
      </rPr>
      <t xml:space="preserve">
　今後も、指定管理者と協力し、収益性を向上するための検討をしていく。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</si>
</sst>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567.1</c:v>
                </c:pt>
                <c:pt idx="1">
                  <c:v>492.7</c:v>
                </c:pt>
                <c:pt idx="2">
                  <c:v>2577.8000000000002</c:v>
                </c:pt>
                <c:pt idx="3">
                  <c:v>1631.9</c:v>
                </c:pt>
                <c:pt idx="4">
                  <c:v>164.4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98-4F8D-8766-BF04C307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79608"/>
        <c:axId val="27758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98-4F8D-8766-BF04C307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79608"/>
        <c:axId val="277581240"/>
      </c:lineChart>
      <c:dateAx>
        <c:axId val="15037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7581240"/>
        <c:crosses val="autoZero"/>
        <c:auto val="1"/>
        <c:lblOffset val="100"/>
        <c:baseTimeUnit val="years"/>
      </c:dateAx>
      <c:valAx>
        <c:axId val="27758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0379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6-49D9-A138-466613271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86688"/>
        <c:axId val="27948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56-49D9-A138-466613271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86688"/>
        <c:axId val="279485904"/>
      </c:lineChart>
      <c:dateAx>
        <c:axId val="2794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85904"/>
        <c:crosses val="autoZero"/>
        <c:auto val="1"/>
        <c:lblOffset val="100"/>
        <c:baseTimeUnit val="years"/>
      </c:dateAx>
      <c:valAx>
        <c:axId val="27948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948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A-4EF4-B1F8-B39E6A88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87864"/>
        <c:axId val="27948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6A-4EF4-B1F8-B39E6A88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87864"/>
        <c:axId val="279484728"/>
      </c:lineChart>
      <c:dateAx>
        <c:axId val="279487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84728"/>
        <c:crosses val="autoZero"/>
        <c:auto val="1"/>
        <c:lblOffset val="100"/>
        <c:baseTimeUnit val="years"/>
      </c:dateAx>
      <c:valAx>
        <c:axId val="27948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9487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99-4E50-86EA-B166C683D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89432"/>
        <c:axId val="27948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99-4E50-86EA-B166C683D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89432"/>
        <c:axId val="279489040"/>
      </c:lineChart>
      <c:dateAx>
        <c:axId val="279489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89040"/>
        <c:crosses val="autoZero"/>
        <c:auto val="1"/>
        <c:lblOffset val="100"/>
        <c:baseTimeUnit val="years"/>
      </c:dateAx>
      <c:valAx>
        <c:axId val="27948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9489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2-4CFA-A692-445CF084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81984"/>
        <c:axId val="27948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2-4CFA-A692-445CF084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81984"/>
        <c:axId val="279486296"/>
      </c:lineChart>
      <c:dateAx>
        <c:axId val="279481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486296"/>
        <c:crosses val="autoZero"/>
        <c:auto val="1"/>
        <c:lblOffset val="100"/>
        <c:baseTimeUnit val="years"/>
      </c:dateAx>
      <c:valAx>
        <c:axId val="27948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79481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1-44DB-B872-4080891C6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84336"/>
        <c:axId val="28003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71-44DB-B872-4080891C6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84336"/>
        <c:axId val="280036144"/>
      </c:lineChart>
      <c:dateAx>
        <c:axId val="27948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36144"/>
        <c:crosses val="autoZero"/>
        <c:auto val="1"/>
        <c:lblOffset val="100"/>
        <c:baseTimeUnit val="years"/>
      </c:dateAx>
      <c:valAx>
        <c:axId val="28003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7948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8D-478C-990E-50D5873C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36928"/>
        <c:axId val="28003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8D-478C-990E-50D5873C7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36928"/>
        <c:axId val="280035360"/>
      </c:lineChart>
      <c:dateAx>
        <c:axId val="2800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35360"/>
        <c:crosses val="autoZero"/>
        <c:auto val="1"/>
        <c:lblOffset val="100"/>
        <c:baseTimeUnit val="years"/>
      </c:dateAx>
      <c:valAx>
        <c:axId val="28003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003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79.7</c:v>
                </c:pt>
                <c:pt idx="2">
                  <c:v>96.1</c:v>
                </c:pt>
                <c:pt idx="3">
                  <c:v>93.9</c:v>
                </c:pt>
                <c:pt idx="4">
                  <c:v>39.200000000000003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1-4078-AAE7-25B1CCB7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34184"/>
        <c:axId val="28003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51-4078-AAE7-25B1CCB7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34184"/>
        <c:axId val="280034576"/>
      </c:lineChart>
      <c:dateAx>
        <c:axId val="280034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34576"/>
        <c:crosses val="autoZero"/>
        <c:auto val="1"/>
        <c:lblOffset val="100"/>
        <c:baseTimeUnit val="years"/>
      </c:dateAx>
      <c:valAx>
        <c:axId val="28003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0034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1065</c:v>
                </c:pt>
                <c:pt idx="1">
                  <c:v>1025</c:v>
                </c:pt>
                <c:pt idx="2">
                  <c:v>669</c:v>
                </c:pt>
                <c:pt idx="3">
                  <c:v>720</c:v>
                </c:pt>
                <c:pt idx="4">
                  <c:v>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2-4DBF-A075-28BDBA5A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39280"/>
        <c:axId val="280036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C2-4DBF-A075-28BDBA5A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39280"/>
        <c:axId val="280036536"/>
      </c:lineChart>
      <c:dateAx>
        <c:axId val="28003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36536"/>
        <c:crosses val="autoZero"/>
        <c:auto val="1"/>
        <c:lblOffset val="100"/>
        <c:baseTimeUnit val="years"/>
      </c:dateAx>
      <c:valAx>
        <c:axId val="280036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0039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O1" zoomScaleNormal="100" zoomScaleSheetLayoutView="70" workbookViewId="0">
      <selection activeCell="OB16" sqref="OB1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高架下駐車場（中村）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606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567.1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492.7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2577.8000000000002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1631.9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164.4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 t="str">
        <f>データ!AU7</f>
        <v>-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 t="str">
        <f>データ!AV7</f>
        <v>-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 t="str">
        <f>データ!AW7</f>
        <v>-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 t="str">
        <f>データ!AX7</f>
        <v>-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 t="str">
        <f>データ!AY7</f>
        <v>-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79.7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96.1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93.9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39.200000000000003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1065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1025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669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720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801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IV/HRPMmBPDyZsF6ytGJ4TltHUk3IT9HrtPHIGwBL7cbYp+3xPmt7I9tyAitrNUYKx+0/A5+E5EfvFEx3uHHw==" saltValue="/kk8S5KD82OIfm0mtUCUB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109</v>
      </c>
      <c r="B6" s="60">
        <f>B8</f>
        <v>2017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 t="str">
        <f t="shared" si="1"/>
        <v>-</v>
      </c>
      <c r="X6" s="62" t="str">
        <f t="shared" si="1"/>
        <v>利用料金制</v>
      </c>
      <c r="Y6" s="64">
        <f>IF(Y8="-",NA(),Y8)</f>
        <v>567.1</v>
      </c>
      <c r="Z6" s="64">
        <f t="shared" ref="Z6:AH6" si="2">IF(Z8="-",NA(),Z8)</f>
        <v>492.7</v>
      </c>
      <c r="AA6" s="64">
        <f t="shared" si="2"/>
        <v>2577.8000000000002</v>
      </c>
      <c r="AB6" s="64">
        <f t="shared" si="2"/>
        <v>1631.9</v>
      </c>
      <c r="AC6" s="64">
        <f t="shared" si="2"/>
        <v>164.4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 t="e">
        <f t="shared" si="4"/>
        <v>#N/A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82.4</v>
      </c>
      <c r="BG6" s="64">
        <f t="shared" ref="BG6:BO6" si="5">IF(BG8="-",NA(),BG8)</f>
        <v>79.7</v>
      </c>
      <c r="BH6" s="64">
        <f t="shared" si="5"/>
        <v>96.1</v>
      </c>
      <c r="BI6" s="64">
        <f t="shared" si="5"/>
        <v>93.9</v>
      </c>
      <c r="BJ6" s="64">
        <f t="shared" si="5"/>
        <v>39.200000000000003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1065</v>
      </c>
      <c r="BR6" s="65">
        <f t="shared" ref="BR6:BZ6" si="6">IF(BR8="-",NA(),BR8)</f>
        <v>1025</v>
      </c>
      <c r="BS6" s="65">
        <f t="shared" si="6"/>
        <v>669</v>
      </c>
      <c r="BT6" s="65">
        <f t="shared" si="6"/>
        <v>720</v>
      </c>
      <c r="BU6" s="65">
        <f t="shared" si="6"/>
        <v>801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 t="str">
        <f t="shared" ref="CM6:CN6" si="7">CM8</f>
        <v>-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111</v>
      </c>
      <c r="B7" s="60">
        <f t="shared" ref="B7:X7" si="10">B8</f>
        <v>2017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 t="str">
        <f t="shared" si="10"/>
        <v>-</v>
      </c>
      <c r="X7" s="62" t="str">
        <f t="shared" si="10"/>
        <v>利用料金制</v>
      </c>
      <c r="Y7" s="64">
        <f>Y8</f>
        <v>567.1</v>
      </c>
      <c r="Z7" s="64">
        <f t="shared" ref="Z7:AH7" si="11">Z8</f>
        <v>492.7</v>
      </c>
      <c r="AA7" s="64">
        <f t="shared" si="11"/>
        <v>2577.8000000000002</v>
      </c>
      <c r="AB7" s="64">
        <f t="shared" si="11"/>
        <v>1631.9</v>
      </c>
      <c r="AC7" s="64">
        <f t="shared" si="11"/>
        <v>164.4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 t="str">
        <f t="shared" si="13"/>
        <v>-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82.4</v>
      </c>
      <c r="BG7" s="64">
        <f t="shared" ref="BG7:BO7" si="14">BG8</f>
        <v>79.7</v>
      </c>
      <c r="BH7" s="64">
        <f t="shared" si="14"/>
        <v>96.1</v>
      </c>
      <c r="BI7" s="64">
        <f t="shared" si="14"/>
        <v>93.9</v>
      </c>
      <c r="BJ7" s="64">
        <f t="shared" si="14"/>
        <v>39.200000000000003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1065</v>
      </c>
      <c r="BR7" s="65">
        <f t="shared" ref="BR7:BZ7" si="15">BR8</f>
        <v>1025</v>
      </c>
      <c r="BS7" s="65">
        <f t="shared" si="15"/>
        <v>669</v>
      </c>
      <c r="BT7" s="65">
        <f t="shared" si="15"/>
        <v>720</v>
      </c>
      <c r="BU7" s="65">
        <f t="shared" si="15"/>
        <v>801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 t="str">
        <f>CM8</f>
        <v>-</v>
      </c>
      <c r="CN7" s="63" t="str">
        <f>CN8</f>
        <v>-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33</v>
      </c>
      <c r="S8" s="69" t="s">
        <v>123</v>
      </c>
      <c r="T8" s="69" t="s">
        <v>123</v>
      </c>
      <c r="U8" s="70">
        <v>606</v>
      </c>
      <c r="V8" s="70">
        <v>18</v>
      </c>
      <c r="W8" s="70" t="s">
        <v>117</v>
      </c>
      <c r="X8" s="69" t="s">
        <v>124</v>
      </c>
      <c r="Y8" s="71">
        <v>567.1</v>
      </c>
      <c r="Z8" s="71">
        <v>492.7</v>
      </c>
      <c r="AA8" s="71">
        <v>2577.8000000000002</v>
      </c>
      <c r="AB8" s="71">
        <v>1631.9</v>
      </c>
      <c r="AC8" s="71">
        <v>164.4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 t="s">
        <v>117</v>
      </c>
      <c r="AV8" s="72" t="s">
        <v>117</v>
      </c>
      <c r="AW8" s="72" t="s">
        <v>117</v>
      </c>
      <c r="AX8" s="72" t="s">
        <v>117</v>
      </c>
      <c r="AY8" s="72" t="s">
        <v>117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82.4</v>
      </c>
      <c r="BG8" s="71">
        <v>79.7</v>
      </c>
      <c r="BH8" s="71">
        <v>96.1</v>
      </c>
      <c r="BI8" s="71">
        <v>93.9</v>
      </c>
      <c r="BJ8" s="71">
        <v>39.200000000000003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1065</v>
      </c>
      <c r="BR8" s="72">
        <v>1025</v>
      </c>
      <c r="BS8" s="72">
        <v>669</v>
      </c>
      <c r="BT8" s="73">
        <v>720</v>
      </c>
      <c r="BU8" s="73">
        <v>801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 t="s">
        <v>117</v>
      </c>
      <c r="CN8" s="70" t="s">
        <v>117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nt025112</cp:lastModifiedBy>
  <cp:lastPrinted>2019-02-05T01:16:08Z</cp:lastPrinted>
  <dcterms:created xsi:type="dcterms:W3CDTF">2018-12-07T10:36:08Z</dcterms:created>
  <dcterms:modified xsi:type="dcterms:W3CDTF">2019-02-07T23:35:11Z</dcterms:modified>
  <cp:category/>
</cp:coreProperties>
</file>