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akehara\Desktop\"/>
    </mc:Choice>
  </mc:AlternateContent>
  <workbookProtection workbookAlgorithmName="SHA-512" workbookHashValue="7yeN5a1k7DtG+tz7z0Kra+jDK9A6ZahF0/TjPD1NTOgUZGx4xyjBSxGwU/2M3igNiUzG95fS+pmjv8u3imHTJw==" workbookSaltValue="fb6uDRdis+0WEKt4szvrCA==" workbookSpinCount="100000" lockStructure="1"/>
  <bookViews>
    <workbookView xWindow="0" yWindow="0" windowWidth="7470" windowHeight="616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<sst xmlns="http://schemas.openxmlformats.org/spreadsheetml/2006/main" count="235" uniqueCount="120">
  <si>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</si>
  <si>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</si>
  <si>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</si>
  <si>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</si>
  <si>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</si>
  <si>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</si>
  <si>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</si>
  <si>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</si>
  <si>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</si>
  <si>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</si>
  <si>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</si>
  <si>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</si>
  <si>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</si>
  <si>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</si>
  <si>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</si>
  <si>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</si>
  <si>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</si>
  <si>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</si>
  <si>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</si>
  <si>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</si>
  <si>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</si>
  <si>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</si>
  <si>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</si>
  <si>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</si>
  <si>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</si>
  <si>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</si>
  <si>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</si>
  <si>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</si>
  <si>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</si>
  <si>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</si>
  <si>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</si>
  <si>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</si>
  <si>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</si>
  <si>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</si>
  <si>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</si>
  <si>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</si>
  <si>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</si>
  <si>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</si>
  <si>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</si>
  <si>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</si>
  <si>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</si>
  <si>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</si>
  <si>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</si>
  <si>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</si>
  <si>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</si>
  <si>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</si>
  <si>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</si>
  <si>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</si>
  <si>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</si>
  <si>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</si>
  <si>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</si>
  <si>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</si>
  <si>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</si>
  <si>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</si>
  <si>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</si>
  <si>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</si>
  <si>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</si>
  <si>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</si>
  <si>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</si>
  <si>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</si>
  <si>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</si>
  <si>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</si>
  <si>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</si>
  <si>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</si>
  <si>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</si>
  <si>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</si>
  <si>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</si>
  <si>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</si>
  <si>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</si>
  <si>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</si>
  <si>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</si>
  <si>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</si>
  <si>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</si>
  <si>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</si>
  <si>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</si>
  <si>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</si>
  <si>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</si>
  <si>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</si>
  <si>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</si>
  <si>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</si>
  <si>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</si>
  <si>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</si>
  <si>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</si>
  <si>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</si>
  <si>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</si>
  <si>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</si>
  <si>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</si>
  <si>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</si>
  <si>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</si>
  <si>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</si>
  <si>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</si>
  <si>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</si>
  <si>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</si>
  <si>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</si>
  <si>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</si>
  <si>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</si>
  <si>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</si>
  <si>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</si>
  <si>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</si>
  <si>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</si>
  <si>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</si>
  <si>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</si>
  <si>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</si>
  <si>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</si>
  <si>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</si>
  <si>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南予水道企業団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</si>
  <si>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</si>
  <si>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</si>
  <si>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</si>
  <si>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</si>
  <si>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</si>
  <si>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</si>
  <si>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</si>
  <si>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</si>
  <si>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</si>
  <si>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</si>
  <si>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</si>
  <si>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29年度においても100％を超え、単年度収支で黒字を保っている。給水量は減少傾向にあるが、費用の削減努力を併せて行っている。
②累積欠損金比率　16年度決算で欠損処理が終了し、以後は生じていない。
③流動比率　29年度においても100％を超え、単年度の流動負債を上回っている。年度毎の変動は未払金の増減によるものである。
④企業債残高対給水収益比率　職員数の減少に伴う経費削減を理由とした補償金免除繰上償還（19、22～24年度）により企業債残高が大幅に減少し、平均を大きく下回っている。これは経営健全化にも寄与している。
⑤料金回収率　29年度においても100％を超え、給水費用を給水収益で賄うことができている。
⑥給水原価　平均値を上回っており、その理由としては、地形によるものと浄水場数によるものがある。前者は給水区域に2箇所の原水を揚水する施設があり、この電力料が大きなコストとなっている。後者は、設立時の構成団体数である2市8町ごとにほぼ1つの浄水場を抱えており、スケールメリットの点で不利となっている。現存する8箇所の浄水場数は、全国の用水供給企業団の中で最多である。
⑦施設利用率　近年、給水量が減少傾向にあり、平均値を下回っている。
⑧有収率　用水供給事業のため100％である。</t>
    <rPh sb="1" eb="7">
      <t>ケイジョウシュウシヒリツ</t>
    </rPh>
    <rPh sb="10" eb="12">
      <t>ネンド</t>
    </rPh>
    <rPh sb="22" eb="23">
      <t>コ</t>
    </rPh>
    <rPh sb="25" eb="28">
      <t>タンネンド</t>
    </rPh>
    <rPh sb="28" eb="30">
      <t>シュウシ</t>
    </rPh>
    <rPh sb="31" eb="33">
      <t>クロジ</t>
    </rPh>
    <rPh sb="34" eb="35">
      <t>タモ</t>
    </rPh>
    <rPh sb="40" eb="42">
      <t>キュウスイ</t>
    </rPh>
    <rPh sb="42" eb="43">
      <t>リョウ</t>
    </rPh>
    <rPh sb="44" eb="46">
      <t>ゲンショウ</t>
    </rPh>
    <rPh sb="46" eb="48">
      <t>ケイコウ</t>
    </rPh>
    <rPh sb="53" eb="55">
      <t>ヒヨウ</t>
    </rPh>
    <rPh sb="56" eb="58">
      <t>サクゲン</t>
    </rPh>
    <rPh sb="58" eb="60">
      <t>ドリョク</t>
    </rPh>
    <rPh sb="61" eb="62">
      <t>アワ</t>
    </rPh>
    <rPh sb="64" eb="65">
      <t>オコナ</t>
    </rPh>
    <rPh sb="72" eb="74">
      <t>ルイセキ</t>
    </rPh>
    <rPh sb="74" eb="76">
      <t>ケッソン</t>
    </rPh>
    <rPh sb="76" eb="77">
      <t>キン</t>
    </rPh>
    <rPh sb="77" eb="79">
      <t>ヒリツ</t>
    </rPh>
    <rPh sb="82" eb="84">
      <t>ネンド</t>
    </rPh>
    <rPh sb="84" eb="86">
      <t>ケッサン</t>
    </rPh>
    <rPh sb="87" eb="89">
      <t>ケッソン</t>
    </rPh>
    <rPh sb="89" eb="91">
      <t>ショリ</t>
    </rPh>
    <rPh sb="92" eb="94">
      <t>シュウリョウ</t>
    </rPh>
    <rPh sb="96" eb="98">
      <t>イゴ</t>
    </rPh>
    <rPh sb="99" eb="100">
      <t>ショウ</t>
    </rPh>
    <rPh sb="108" eb="110">
      <t>リュウドウ</t>
    </rPh>
    <rPh sb="110" eb="112">
      <t>ヒリツ</t>
    </rPh>
    <rPh sb="115" eb="117">
      <t>ネンド</t>
    </rPh>
    <rPh sb="127" eb="128">
      <t>コ</t>
    </rPh>
    <rPh sb="130" eb="133">
      <t>タンネンド</t>
    </rPh>
    <rPh sb="134" eb="136">
      <t>リュウドウ</t>
    </rPh>
    <rPh sb="136" eb="138">
      <t>フサイ</t>
    </rPh>
    <rPh sb="139" eb="141">
      <t>ウワマワ</t>
    </rPh>
    <rPh sb="146" eb="148">
      <t>ネンド</t>
    </rPh>
    <rPh sb="148" eb="149">
      <t>ゴト</t>
    </rPh>
    <rPh sb="150" eb="152">
      <t>ヘンドウ</t>
    </rPh>
    <rPh sb="153" eb="155">
      <t>ミハラ</t>
    </rPh>
    <rPh sb="155" eb="156">
      <t>キン</t>
    </rPh>
    <rPh sb="157" eb="159">
      <t>ゾウゲン</t>
    </rPh>
    <rPh sb="170" eb="172">
      <t>キギョウ</t>
    </rPh>
    <rPh sb="172" eb="173">
      <t>サイ</t>
    </rPh>
    <rPh sb="173" eb="175">
      <t>ザンダカ</t>
    </rPh>
    <rPh sb="175" eb="176">
      <t>タイ</t>
    </rPh>
    <rPh sb="176" eb="178">
      <t>キュウスイ</t>
    </rPh>
    <rPh sb="178" eb="180">
      <t>シュウエキ</t>
    </rPh>
    <rPh sb="180" eb="182">
      <t>ヒリツ</t>
    </rPh>
    <rPh sb="183" eb="185">
      <t>ショクイン</t>
    </rPh>
    <rPh sb="185" eb="186">
      <t>カズ</t>
    </rPh>
    <rPh sb="187" eb="189">
      <t>ゲンショウ</t>
    </rPh>
    <rPh sb="190" eb="191">
      <t>トモナ</t>
    </rPh>
    <rPh sb="192" eb="194">
      <t>ケイヒ</t>
    </rPh>
    <rPh sb="194" eb="196">
      <t>サクゲン</t>
    </rPh>
    <rPh sb="197" eb="199">
      <t>リユウ</t>
    </rPh>
    <rPh sb="202" eb="207">
      <t>ホショウキンメンジョ</t>
    </rPh>
    <rPh sb="207" eb="209">
      <t>クリアゲ</t>
    </rPh>
    <rPh sb="209" eb="211">
      <t>ショウカン</t>
    </rPh>
    <rPh sb="220" eb="222">
      <t>ネンド</t>
    </rPh>
    <rPh sb="226" eb="229">
      <t>キギョウサイ</t>
    </rPh>
    <rPh sb="229" eb="231">
      <t>ザンダカ</t>
    </rPh>
    <rPh sb="232" eb="234">
      <t>オオハバ</t>
    </rPh>
    <rPh sb="235" eb="237">
      <t>ゲンショウ</t>
    </rPh>
    <rPh sb="239" eb="241">
      <t>ヘイキン</t>
    </rPh>
    <rPh sb="242" eb="243">
      <t>オオ</t>
    </rPh>
    <rPh sb="245" eb="247">
      <t>シタマワ</t>
    </rPh>
    <rPh sb="255" eb="257">
      <t>ケイエイ</t>
    </rPh>
    <rPh sb="257" eb="260">
      <t>ケンゼンカ</t>
    </rPh>
    <rPh sb="262" eb="264">
      <t>キヨ</t>
    </rPh>
    <rPh sb="271" eb="273">
      <t>リョウキン</t>
    </rPh>
    <rPh sb="273" eb="276">
      <t>カイシュウリツ</t>
    </rPh>
    <rPh sb="279" eb="281">
      <t>ネンド</t>
    </rPh>
    <rPh sb="291" eb="292">
      <t>コ</t>
    </rPh>
    <rPh sb="294" eb="296">
      <t>キュウスイ</t>
    </rPh>
    <rPh sb="296" eb="298">
      <t>ヒヨウ</t>
    </rPh>
    <rPh sb="299" eb="301">
      <t>キュウスイ</t>
    </rPh>
    <rPh sb="301" eb="303">
      <t>シュウエキ</t>
    </rPh>
    <rPh sb="304" eb="305">
      <t>マカナ</t>
    </rPh>
    <rPh sb="317" eb="319">
      <t>キュウスイ</t>
    </rPh>
    <rPh sb="319" eb="321">
      <t>ゲンカ</t>
    </rPh>
    <rPh sb="322" eb="324">
      <t>ヘイキン</t>
    </rPh>
    <rPh sb="324" eb="325">
      <t>チ</t>
    </rPh>
    <rPh sb="326" eb="328">
      <t>ウワマワ</t>
    </rPh>
    <rPh sb="335" eb="337">
      <t>リユウ</t>
    </rPh>
    <rPh sb="342" eb="344">
      <t>チケイ</t>
    </rPh>
    <rPh sb="350" eb="353">
      <t>ジョウスイジョウ</t>
    </rPh>
    <rPh sb="353" eb="354">
      <t>カズ</t>
    </rPh>
    <rPh sb="363" eb="365">
      <t>ゼンシャ</t>
    </rPh>
    <rPh sb="366" eb="368">
      <t>キュウスイ</t>
    </rPh>
    <rPh sb="368" eb="370">
      <t>クイキ</t>
    </rPh>
    <rPh sb="372" eb="374">
      <t>カショ</t>
    </rPh>
    <rPh sb="375" eb="377">
      <t>ゲンスイ</t>
    </rPh>
    <rPh sb="378" eb="380">
      <t>ヨウスイ</t>
    </rPh>
    <rPh sb="382" eb="384">
      <t>シセツ</t>
    </rPh>
    <rPh sb="390" eb="393">
      <t>デンリョクリョウ</t>
    </rPh>
    <rPh sb="394" eb="395">
      <t>オオ</t>
    </rPh>
    <rPh sb="407" eb="409">
      <t>コウシャ</t>
    </rPh>
    <rPh sb="411" eb="414">
      <t>セツリツジ</t>
    </rPh>
    <rPh sb="415" eb="417">
      <t>コウセイ</t>
    </rPh>
    <rPh sb="417" eb="419">
      <t>ダンタイ</t>
    </rPh>
    <rPh sb="419" eb="420">
      <t>スウ</t>
    </rPh>
    <rPh sb="424" eb="425">
      <t>シ</t>
    </rPh>
    <rPh sb="426" eb="427">
      <t>マチ</t>
    </rPh>
    <rPh sb="465" eb="467">
      <t>ゲンゾン</t>
    </rPh>
    <phoneticPr fontId="16"/>
  </si>
  <si>
    <t>①有形固定資産減価償却率　26年度の会計制度見直しに伴うみなし償却制度の廃止により、率が大幅に上昇するとともに、類似団体をやや上回る老朽化率となった。当企業団としては、かねてより延命化に努めており、限られた資金を用水供給に不可欠な施設及び機器にのみ投資することを原則としている。そのため、今後においてもこの傾向は続くものと思われる。
②管路経年化率ならびに管路更新率については、現時点では、老朽化した管路は無い。しかし、32年度から法定耐用年数である40年を超過する管路が生じる。このため、今後は管路更新事業を見据えた財源及び技術職員の確保が課題である。</t>
    <rPh sb="1" eb="7">
      <t>ユウケイコテイシサン</t>
    </rPh>
    <rPh sb="7" eb="9">
      <t>ゲンカ</t>
    </rPh>
    <rPh sb="9" eb="11">
      <t>ショウキャク</t>
    </rPh>
    <rPh sb="11" eb="12">
      <t>リツ</t>
    </rPh>
    <rPh sb="15" eb="17">
      <t>ネンド</t>
    </rPh>
    <rPh sb="18" eb="20">
      <t>カイケイ</t>
    </rPh>
    <rPh sb="20" eb="22">
      <t>セイド</t>
    </rPh>
    <rPh sb="22" eb="24">
      <t>ミナオ</t>
    </rPh>
    <rPh sb="26" eb="27">
      <t>トモナ</t>
    </rPh>
    <rPh sb="31" eb="33">
      <t>ショウキャク</t>
    </rPh>
    <rPh sb="33" eb="35">
      <t>セイド</t>
    </rPh>
    <rPh sb="36" eb="38">
      <t>ハイシ</t>
    </rPh>
    <rPh sb="42" eb="43">
      <t>リツ</t>
    </rPh>
    <rPh sb="44" eb="46">
      <t>オオハバ</t>
    </rPh>
    <rPh sb="47" eb="49">
      <t>ジョウショウ</t>
    </rPh>
    <rPh sb="56" eb="60">
      <t>ルイジダンタイ</t>
    </rPh>
    <rPh sb="63" eb="65">
      <t>ウワマワ</t>
    </rPh>
    <rPh sb="66" eb="69">
      <t>ロウキュウカ</t>
    </rPh>
    <rPh sb="69" eb="70">
      <t>リツ</t>
    </rPh>
    <rPh sb="75" eb="76">
      <t>トウ</t>
    </rPh>
    <rPh sb="76" eb="78">
      <t>キギョウ</t>
    </rPh>
    <rPh sb="78" eb="79">
      <t>ダン</t>
    </rPh>
    <rPh sb="89" eb="91">
      <t>エンメイ</t>
    </rPh>
    <rPh sb="91" eb="92">
      <t>カ</t>
    </rPh>
    <rPh sb="93" eb="94">
      <t>ツト</t>
    </rPh>
    <rPh sb="99" eb="100">
      <t>カギ</t>
    </rPh>
    <rPh sb="103" eb="105">
      <t>シキン</t>
    </rPh>
    <rPh sb="106" eb="108">
      <t>ヨウスイ</t>
    </rPh>
    <rPh sb="108" eb="110">
      <t>キョウキュウ</t>
    </rPh>
    <rPh sb="111" eb="114">
      <t>フカケツ</t>
    </rPh>
    <rPh sb="115" eb="117">
      <t>シセツ</t>
    </rPh>
    <rPh sb="117" eb="118">
      <t>オヨ</t>
    </rPh>
    <rPh sb="119" eb="121">
      <t>キキ</t>
    </rPh>
    <rPh sb="124" eb="126">
      <t>トウシ</t>
    </rPh>
    <rPh sb="131" eb="133">
      <t>ゲンソク</t>
    </rPh>
    <rPh sb="144" eb="146">
      <t>コンゴ</t>
    </rPh>
    <rPh sb="153" eb="155">
      <t>ケイコウ</t>
    </rPh>
    <rPh sb="156" eb="157">
      <t>ツヅ</t>
    </rPh>
    <rPh sb="161" eb="162">
      <t>オモ</t>
    </rPh>
    <rPh sb="168" eb="173">
      <t>カンロケイネンカ</t>
    </rPh>
    <rPh sb="173" eb="174">
      <t>リツ</t>
    </rPh>
    <rPh sb="178" eb="180">
      <t>カンロ</t>
    </rPh>
    <rPh sb="180" eb="182">
      <t>コウシン</t>
    </rPh>
    <rPh sb="182" eb="183">
      <t>リツ</t>
    </rPh>
    <rPh sb="189" eb="192">
      <t>ゲンジテン</t>
    </rPh>
    <rPh sb="195" eb="198">
      <t>ロウキュウカ</t>
    </rPh>
    <rPh sb="200" eb="202">
      <t>カンロ</t>
    </rPh>
    <rPh sb="203" eb="204">
      <t>ナ</t>
    </rPh>
    <rPh sb="212" eb="214">
      <t>ネンド</t>
    </rPh>
    <rPh sb="216" eb="218">
      <t>ホウテイ</t>
    </rPh>
    <rPh sb="218" eb="220">
      <t>タイヨウ</t>
    </rPh>
    <rPh sb="220" eb="222">
      <t>ネンスウ</t>
    </rPh>
    <rPh sb="227" eb="228">
      <t>ネン</t>
    </rPh>
    <rPh sb="229" eb="231">
      <t>チョウカ</t>
    </rPh>
    <rPh sb="233" eb="235">
      <t>カンロ</t>
    </rPh>
    <rPh sb="236" eb="237">
      <t>ショウ</t>
    </rPh>
    <rPh sb="245" eb="247">
      <t>コンゴ</t>
    </rPh>
    <rPh sb="248" eb="252">
      <t>カンロコウシン</t>
    </rPh>
    <rPh sb="252" eb="254">
      <t>ジギョウ</t>
    </rPh>
    <rPh sb="255" eb="257">
      <t>ミス</t>
    </rPh>
    <rPh sb="259" eb="261">
      <t>ザイゲン</t>
    </rPh>
    <rPh sb="261" eb="262">
      <t>オヨ</t>
    </rPh>
    <rPh sb="263" eb="265">
      <t>ギジュツ</t>
    </rPh>
    <rPh sb="265" eb="267">
      <t>ショクイン</t>
    </rPh>
    <rPh sb="268" eb="270">
      <t>カクホ</t>
    </rPh>
    <rPh sb="271" eb="273">
      <t>カダイ</t>
    </rPh>
    <phoneticPr fontId="16"/>
  </si>
  <si>
    <t>　分析の結果、現在のところ概ね健全な経営状態にあると思われる。
　将来への課題としては、給水収益が伸び悩む中、施設更新費用をどう確保するかということと、今後職員が退職する時期となるため、技術職員をいかに確保するかである。
　前者については、更なる経費削減の徹底と、限られた資金の投入先を厳選したい。後者については、採用形態の見直しを検討するなどして人材の確保に努めたい。
　施設の老朽化に伴い、近年大規模更新等、費用が増加しているが、更新費用と安全・安定はトレードオフの関係にある。両者のバランスを取りながら、今後も健全な経営を行う所存である。</t>
    <rPh sb="1" eb="3">
      <t>ブンセキ</t>
    </rPh>
    <rPh sb="4" eb="6">
      <t>ケッカ</t>
    </rPh>
    <rPh sb="7" eb="9">
      <t>ゲンザイ</t>
    </rPh>
    <rPh sb="13" eb="14">
      <t>オオム</t>
    </rPh>
    <rPh sb="15" eb="17">
      <t>ケンゼン</t>
    </rPh>
    <rPh sb="18" eb="20">
      <t>ケイエイ</t>
    </rPh>
    <rPh sb="20" eb="22">
      <t>ジョウタイ</t>
    </rPh>
    <rPh sb="26" eb="27">
      <t>オモ</t>
    </rPh>
    <rPh sb="33" eb="35">
      <t>ショウライ</t>
    </rPh>
    <rPh sb="37" eb="39">
      <t>カダイ</t>
    </rPh>
    <rPh sb="44" eb="46">
      <t>キュウスイ</t>
    </rPh>
    <rPh sb="46" eb="48">
      <t>シュウエキ</t>
    </rPh>
    <rPh sb="49" eb="50">
      <t>ノ</t>
    </rPh>
    <rPh sb="51" eb="52">
      <t>ナヤ</t>
    </rPh>
    <rPh sb="53" eb="54">
      <t>ナカ</t>
    </rPh>
    <rPh sb="55" eb="57">
      <t>シセツ</t>
    </rPh>
    <rPh sb="57" eb="59">
      <t>コウシン</t>
    </rPh>
    <rPh sb="59" eb="61">
      <t>ヒヨウ</t>
    </rPh>
    <rPh sb="64" eb="66">
      <t>カクホ</t>
    </rPh>
    <rPh sb="76" eb="78">
      <t>コンゴ</t>
    </rPh>
    <rPh sb="78" eb="80">
      <t>ショクイン</t>
    </rPh>
    <rPh sb="81" eb="83">
      <t>タイショク</t>
    </rPh>
    <rPh sb="85" eb="87">
      <t>ジキ</t>
    </rPh>
    <rPh sb="93" eb="97">
      <t>ギジュツショクイン</t>
    </rPh>
    <rPh sb="101" eb="103">
      <t>カクホ</t>
    </rPh>
    <rPh sb="112" eb="114">
      <t>ゼンシャ</t>
    </rPh>
    <rPh sb="120" eb="121">
      <t>サラ</t>
    </rPh>
    <rPh sb="123" eb="125">
      <t>ケイヒ</t>
    </rPh>
    <rPh sb="125" eb="127">
      <t>サクゲン</t>
    </rPh>
    <rPh sb="128" eb="130">
      <t>テッテイ</t>
    </rPh>
    <rPh sb="132" eb="133">
      <t>カギ</t>
    </rPh>
    <rPh sb="136" eb="138">
      <t>シキン</t>
    </rPh>
    <rPh sb="139" eb="141">
      <t>トウニュウ</t>
    </rPh>
    <rPh sb="141" eb="142">
      <t>サキ</t>
    </rPh>
    <rPh sb="143" eb="145">
      <t>ゲンセン</t>
    </rPh>
    <rPh sb="149" eb="151">
      <t>コウシャ</t>
    </rPh>
    <rPh sb="159" eb="161">
      <t>ケイタイ</t>
    </rPh>
    <rPh sb="162" eb="164">
      <t>ミナオ</t>
    </rPh>
    <rPh sb="166" eb="168">
      <t>ケントウ</t>
    </rPh>
    <rPh sb="174" eb="176">
      <t>ジンザイ</t>
    </rPh>
    <rPh sb="177" eb="179">
      <t>カクホ</t>
    </rPh>
    <rPh sb="180" eb="181">
      <t>ツト</t>
    </rPh>
    <rPh sb="187" eb="189">
      <t>シセツ</t>
    </rPh>
    <rPh sb="190" eb="193">
      <t>ロウキュウカ</t>
    </rPh>
    <rPh sb="194" eb="195">
      <t>トモナ</t>
    </rPh>
    <rPh sb="197" eb="199">
      <t>キンネン</t>
    </rPh>
    <rPh sb="199" eb="202">
      <t>ダイキボ</t>
    </rPh>
    <rPh sb="202" eb="204">
      <t>コウシン</t>
    </rPh>
    <rPh sb="204" eb="205">
      <t>トウ</t>
    </rPh>
    <rPh sb="206" eb="208">
      <t>ヒヨウ</t>
    </rPh>
    <rPh sb="209" eb="211">
      <t>ゾウカ</t>
    </rPh>
    <rPh sb="217" eb="219">
      <t>コウシン</t>
    </rPh>
    <rPh sb="219" eb="221">
      <t>ヒヨウ</t>
    </rPh>
    <rPh sb="222" eb="224">
      <t>アンゼン</t>
    </rPh>
    <rPh sb="225" eb="227">
      <t>アンテイ</t>
    </rPh>
    <rPh sb="235" eb="237">
      <t>カンケイ</t>
    </rPh>
    <rPh sb="241" eb="243">
      <t>リョウシャ</t>
    </rPh>
    <rPh sb="249" eb="250">
      <t>ト</t>
    </rPh>
    <rPh sb="255" eb="257">
      <t>コンゴ</t>
    </rPh>
    <rPh sb="258" eb="260">
      <t>ケンゼン</t>
    </rPh>
    <rPh sb="261" eb="263">
      <t>ケイエイ</t>
    </rPh>
    <rPh sb="264" eb="265">
      <t>オコナ</t>
    </rPh>
    <rPh sb="266" eb="268">
      <t>ショゾン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</si>
</sst>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E8-49DF-B079-433B82D13D46}"/>
            </c:ext>
          </c:extLst>
        </c:ser>
        <c:dLbls>
          <c:showLegendKey val="0"/>
          <c:showVal val="0"/>
          <c:showCatName val="0"/>
          <c:showSerName val="0"/>
          <c:showPercent val="0"/>
          <c:showBubbleSize val="0"/>
        </c:dLbls>
        <c:gapWidth val="150"/>
        <c:axId val="472381512"/>
        <c:axId val="47237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xmlns:c16r2="http://schemas.microsoft.com/office/drawing/2015/06/chart">
            <c:ext xmlns:c16="http://schemas.microsoft.com/office/drawing/2014/chart" uri="{C3380CC4-5D6E-409C-BE32-E72D297353CC}">
              <c16:uniqueId val="{00000001-EDE8-49DF-B079-433B82D13D46}"/>
            </c:ext>
          </c:extLst>
        </c:ser>
        <c:dLbls>
          <c:showLegendKey val="0"/>
          <c:showVal val="0"/>
          <c:showCatName val="0"/>
          <c:showSerName val="0"/>
          <c:showPercent val="0"/>
          <c:showBubbleSize val="0"/>
        </c:dLbls>
        <c:marker val="1"/>
        <c:smooth val="0"/>
        <c:axId val="472381512"/>
        <c:axId val="472376024"/>
      </c:lineChart>
      <c:dateAx>
        <c:axId val="472381512"/>
        <c:scaling>
          <c:orientation val="minMax"/>
        </c:scaling>
        <c:delete val="1"/>
        <c:axPos val="b"/>
        <c:numFmt formatCode="ge" sourceLinked="1"/>
        <c:majorTickMark val="none"/>
        <c:minorTickMark val="none"/>
        <c:tickLblPos val="none"/>
        <c:crossAx val="472376024"/>
        <c:crosses val="autoZero"/>
        <c:auto val="1"/>
        <c:lblOffset val="100"/>
        <c:baseTimeUnit val="years"/>
      </c:dateAx>
      <c:valAx>
        <c:axId val="47237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38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42.31</c:v>
                </c:pt>
                <c:pt idx="1">
                  <c:v>41.71</c:v>
                </c:pt>
                <c:pt idx="2">
                  <c:v>42.4</c:v>
                </c:pt>
                <c:pt idx="3">
                  <c:v>41.69</c:v>
                </c:pt>
                <c:pt idx="4">
                  <c:v>41.87</c:v>
                </c:pt>
              </c:numCache>
            </c:numRef>
          </c:val>
          <c:extLst xmlns:c16r2="http://schemas.microsoft.com/office/drawing/2015/06/chart">
            <c:ext xmlns:c16="http://schemas.microsoft.com/office/drawing/2014/chart" uri="{C3380CC4-5D6E-409C-BE32-E72D297353CC}">
              <c16:uniqueId val="{00000000-D732-46E3-9D8D-B86DCAA6798A}"/>
            </c:ext>
          </c:extLst>
        </c:ser>
        <c:dLbls>
          <c:showLegendKey val="0"/>
          <c:showVal val="0"/>
          <c:showCatName val="0"/>
          <c:showSerName val="0"/>
          <c:showPercent val="0"/>
          <c:showBubbleSize val="0"/>
        </c:dLbls>
        <c:gapWidth val="150"/>
        <c:axId val="475338704"/>
        <c:axId val="47533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xmlns:c16r2="http://schemas.microsoft.com/office/drawing/2015/06/chart">
            <c:ext xmlns:c16="http://schemas.microsoft.com/office/drawing/2014/chart" uri="{C3380CC4-5D6E-409C-BE32-E72D297353CC}">
              <c16:uniqueId val="{00000001-D732-46E3-9D8D-B86DCAA6798A}"/>
            </c:ext>
          </c:extLst>
        </c:ser>
        <c:dLbls>
          <c:showLegendKey val="0"/>
          <c:showVal val="0"/>
          <c:showCatName val="0"/>
          <c:showSerName val="0"/>
          <c:showPercent val="0"/>
          <c:showBubbleSize val="0"/>
        </c:dLbls>
        <c:marker val="1"/>
        <c:smooth val="0"/>
        <c:axId val="475338704"/>
        <c:axId val="475335568"/>
      </c:lineChart>
      <c:dateAx>
        <c:axId val="475338704"/>
        <c:scaling>
          <c:orientation val="minMax"/>
        </c:scaling>
        <c:delete val="1"/>
        <c:axPos val="b"/>
        <c:numFmt formatCode="ge" sourceLinked="1"/>
        <c:majorTickMark val="none"/>
        <c:minorTickMark val="none"/>
        <c:tickLblPos val="none"/>
        <c:crossAx val="475335568"/>
        <c:crosses val="autoZero"/>
        <c:auto val="1"/>
        <c:lblOffset val="100"/>
        <c:baseTimeUnit val="years"/>
      </c:dateAx>
      <c:valAx>
        <c:axId val="47533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33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419-469F-99F0-C0815A6F80BA}"/>
            </c:ext>
          </c:extLst>
        </c:ser>
        <c:dLbls>
          <c:showLegendKey val="0"/>
          <c:showVal val="0"/>
          <c:showCatName val="0"/>
          <c:showSerName val="0"/>
          <c:showPercent val="0"/>
          <c:showBubbleSize val="0"/>
        </c:dLbls>
        <c:gapWidth val="150"/>
        <c:axId val="475341448"/>
        <c:axId val="47533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xmlns:c16r2="http://schemas.microsoft.com/office/drawing/2015/06/chart">
            <c:ext xmlns:c16="http://schemas.microsoft.com/office/drawing/2014/chart" uri="{C3380CC4-5D6E-409C-BE32-E72D297353CC}">
              <c16:uniqueId val="{00000001-F419-469F-99F0-C0815A6F80BA}"/>
            </c:ext>
          </c:extLst>
        </c:ser>
        <c:dLbls>
          <c:showLegendKey val="0"/>
          <c:showVal val="0"/>
          <c:showCatName val="0"/>
          <c:showSerName val="0"/>
          <c:showPercent val="0"/>
          <c:showBubbleSize val="0"/>
        </c:dLbls>
        <c:marker val="1"/>
        <c:smooth val="0"/>
        <c:axId val="475341448"/>
        <c:axId val="475336352"/>
      </c:lineChart>
      <c:dateAx>
        <c:axId val="475341448"/>
        <c:scaling>
          <c:orientation val="minMax"/>
        </c:scaling>
        <c:delete val="1"/>
        <c:axPos val="b"/>
        <c:numFmt formatCode="ge" sourceLinked="1"/>
        <c:majorTickMark val="none"/>
        <c:minorTickMark val="none"/>
        <c:tickLblPos val="none"/>
        <c:crossAx val="475336352"/>
        <c:crosses val="autoZero"/>
        <c:auto val="1"/>
        <c:lblOffset val="100"/>
        <c:baseTimeUnit val="years"/>
      </c:dateAx>
      <c:valAx>
        <c:axId val="4753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34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116.95</c:v>
                </c:pt>
                <c:pt idx="1">
                  <c:v>112.79</c:v>
                </c:pt>
                <c:pt idx="2">
                  <c:v>116.78</c:v>
                </c:pt>
                <c:pt idx="3">
                  <c:v>113.92</c:v>
                </c:pt>
                <c:pt idx="4">
                  <c:v>114.62</c:v>
                </c:pt>
              </c:numCache>
            </c:numRef>
          </c:val>
          <c:extLst xmlns:c16r2="http://schemas.microsoft.com/office/drawing/2015/06/chart">
            <c:ext xmlns:c16="http://schemas.microsoft.com/office/drawing/2014/chart" uri="{C3380CC4-5D6E-409C-BE32-E72D297353CC}">
              <c16:uniqueId val="{00000000-FCEB-4B65-A6EC-8E5F54CB82FC}"/>
            </c:ext>
          </c:extLst>
        </c:ser>
        <c:dLbls>
          <c:showLegendKey val="0"/>
          <c:showVal val="0"/>
          <c:showCatName val="0"/>
          <c:showSerName val="0"/>
          <c:showPercent val="0"/>
          <c:showBubbleSize val="0"/>
        </c:dLbls>
        <c:gapWidth val="150"/>
        <c:axId val="162440664"/>
        <c:axId val="29919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xmlns:c16r2="http://schemas.microsoft.com/office/drawing/2015/06/chart">
            <c:ext xmlns:c16="http://schemas.microsoft.com/office/drawing/2014/chart" uri="{C3380CC4-5D6E-409C-BE32-E72D297353CC}">
              <c16:uniqueId val="{00000001-FCEB-4B65-A6EC-8E5F54CB82FC}"/>
            </c:ext>
          </c:extLst>
        </c:ser>
        <c:dLbls>
          <c:showLegendKey val="0"/>
          <c:showVal val="0"/>
          <c:showCatName val="0"/>
          <c:showSerName val="0"/>
          <c:showPercent val="0"/>
          <c:showBubbleSize val="0"/>
        </c:dLbls>
        <c:marker val="1"/>
        <c:smooth val="0"/>
        <c:axId val="162440664"/>
        <c:axId val="299195272"/>
      </c:lineChart>
      <c:dateAx>
        <c:axId val="162440664"/>
        <c:scaling>
          <c:orientation val="minMax"/>
        </c:scaling>
        <c:delete val="1"/>
        <c:axPos val="b"/>
        <c:numFmt formatCode="ge" sourceLinked="1"/>
        <c:majorTickMark val="none"/>
        <c:minorTickMark val="none"/>
        <c:tickLblPos val="none"/>
        <c:crossAx val="299195272"/>
        <c:crosses val="autoZero"/>
        <c:auto val="1"/>
        <c:lblOffset val="100"/>
        <c:baseTimeUnit val="years"/>
      </c:dateAx>
      <c:valAx>
        <c:axId val="299195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44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28.78</c:v>
                </c:pt>
                <c:pt idx="1">
                  <c:v>56.47</c:v>
                </c:pt>
                <c:pt idx="2">
                  <c:v>57.82</c:v>
                </c:pt>
                <c:pt idx="3">
                  <c:v>56.43</c:v>
                </c:pt>
                <c:pt idx="4">
                  <c:v>56.53</c:v>
                </c:pt>
              </c:numCache>
            </c:numRef>
          </c:val>
          <c:extLst xmlns:c16r2="http://schemas.microsoft.com/office/drawing/2015/06/chart">
            <c:ext xmlns:c16="http://schemas.microsoft.com/office/drawing/2014/chart" uri="{C3380CC4-5D6E-409C-BE32-E72D297353CC}">
              <c16:uniqueId val="{00000000-4FD3-43A9-82A2-92A0F1795E80}"/>
            </c:ext>
          </c:extLst>
        </c:ser>
        <c:dLbls>
          <c:showLegendKey val="0"/>
          <c:showVal val="0"/>
          <c:showCatName val="0"/>
          <c:showSerName val="0"/>
          <c:showPercent val="0"/>
          <c:showBubbleSize val="0"/>
        </c:dLbls>
        <c:gapWidth val="150"/>
        <c:axId val="475197016"/>
        <c:axId val="47519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xmlns:c16r2="http://schemas.microsoft.com/office/drawing/2015/06/chart">
            <c:ext xmlns:c16="http://schemas.microsoft.com/office/drawing/2014/chart" uri="{C3380CC4-5D6E-409C-BE32-E72D297353CC}">
              <c16:uniqueId val="{00000001-4FD3-43A9-82A2-92A0F1795E80}"/>
            </c:ext>
          </c:extLst>
        </c:ser>
        <c:dLbls>
          <c:showLegendKey val="0"/>
          <c:showVal val="0"/>
          <c:showCatName val="0"/>
          <c:showSerName val="0"/>
          <c:showPercent val="0"/>
          <c:showBubbleSize val="0"/>
        </c:dLbls>
        <c:marker val="1"/>
        <c:smooth val="0"/>
        <c:axId val="475197016"/>
        <c:axId val="475197800"/>
      </c:lineChart>
      <c:dateAx>
        <c:axId val="475197016"/>
        <c:scaling>
          <c:orientation val="minMax"/>
        </c:scaling>
        <c:delete val="1"/>
        <c:axPos val="b"/>
        <c:numFmt formatCode="ge" sourceLinked="1"/>
        <c:majorTickMark val="none"/>
        <c:minorTickMark val="none"/>
        <c:tickLblPos val="none"/>
        <c:crossAx val="475197800"/>
        <c:crosses val="autoZero"/>
        <c:auto val="1"/>
        <c:lblOffset val="100"/>
        <c:baseTimeUnit val="years"/>
      </c:dateAx>
      <c:valAx>
        <c:axId val="47519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9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EA-4C21-9495-2CA04E622F0B}"/>
            </c:ext>
          </c:extLst>
        </c:ser>
        <c:dLbls>
          <c:showLegendKey val="0"/>
          <c:showVal val="0"/>
          <c:showCatName val="0"/>
          <c:showSerName val="0"/>
          <c:showPercent val="0"/>
          <c:showBubbleSize val="0"/>
        </c:dLbls>
        <c:gapWidth val="150"/>
        <c:axId val="475200544"/>
        <c:axId val="47519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xmlns:c16r2="http://schemas.microsoft.com/office/drawing/2015/06/chart">
            <c:ext xmlns:c16="http://schemas.microsoft.com/office/drawing/2014/chart" uri="{C3380CC4-5D6E-409C-BE32-E72D297353CC}">
              <c16:uniqueId val="{00000001-3DEA-4C21-9495-2CA04E622F0B}"/>
            </c:ext>
          </c:extLst>
        </c:ser>
        <c:dLbls>
          <c:showLegendKey val="0"/>
          <c:showVal val="0"/>
          <c:showCatName val="0"/>
          <c:showSerName val="0"/>
          <c:showPercent val="0"/>
          <c:showBubbleSize val="0"/>
        </c:dLbls>
        <c:marker val="1"/>
        <c:smooth val="0"/>
        <c:axId val="475200544"/>
        <c:axId val="475196624"/>
      </c:lineChart>
      <c:dateAx>
        <c:axId val="475200544"/>
        <c:scaling>
          <c:orientation val="minMax"/>
        </c:scaling>
        <c:delete val="1"/>
        <c:axPos val="b"/>
        <c:numFmt formatCode="ge" sourceLinked="1"/>
        <c:majorTickMark val="none"/>
        <c:minorTickMark val="none"/>
        <c:tickLblPos val="none"/>
        <c:crossAx val="475196624"/>
        <c:crosses val="autoZero"/>
        <c:auto val="1"/>
        <c:lblOffset val="100"/>
        <c:baseTimeUnit val="years"/>
      </c:dateAx>
      <c:valAx>
        <c:axId val="47519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2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2F6-41AC-80E8-AAECD7E10209}"/>
            </c:ext>
          </c:extLst>
        </c:ser>
        <c:dLbls>
          <c:showLegendKey val="0"/>
          <c:showVal val="0"/>
          <c:showCatName val="0"/>
          <c:showSerName val="0"/>
          <c:showPercent val="0"/>
          <c:showBubbleSize val="0"/>
        </c:dLbls>
        <c:gapWidth val="150"/>
        <c:axId val="475201720"/>
        <c:axId val="47519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xmlns:c16r2="http://schemas.microsoft.com/office/drawing/2015/06/chart">
            <c:ext xmlns:c16="http://schemas.microsoft.com/office/drawing/2014/chart" uri="{C3380CC4-5D6E-409C-BE32-E72D297353CC}">
              <c16:uniqueId val="{00000001-42F6-41AC-80E8-AAECD7E10209}"/>
            </c:ext>
          </c:extLst>
        </c:ser>
        <c:dLbls>
          <c:showLegendKey val="0"/>
          <c:showVal val="0"/>
          <c:showCatName val="0"/>
          <c:showSerName val="0"/>
          <c:showPercent val="0"/>
          <c:showBubbleSize val="0"/>
        </c:dLbls>
        <c:marker val="1"/>
        <c:smooth val="0"/>
        <c:axId val="475201720"/>
        <c:axId val="475196232"/>
      </c:lineChart>
      <c:dateAx>
        <c:axId val="475201720"/>
        <c:scaling>
          <c:orientation val="minMax"/>
        </c:scaling>
        <c:delete val="1"/>
        <c:axPos val="b"/>
        <c:numFmt formatCode="ge" sourceLinked="1"/>
        <c:majorTickMark val="none"/>
        <c:minorTickMark val="none"/>
        <c:tickLblPos val="none"/>
        <c:crossAx val="475196232"/>
        <c:crosses val="autoZero"/>
        <c:auto val="1"/>
        <c:lblOffset val="100"/>
        <c:baseTimeUnit val="years"/>
      </c:dateAx>
      <c:valAx>
        <c:axId val="475196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520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456.6</c:v>
                </c:pt>
                <c:pt idx="1">
                  <c:v>732.48</c:v>
                </c:pt>
                <c:pt idx="2">
                  <c:v>1318.35</c:v>
                </c:pt>
                <c:pt idx="3">
                  <c:v>1143.25</c:v>
                </c:pt>
                <c:pt idx="4">
                  <c:v>480.16</c:v>
                </c:pt>
              </c:numCache>
            </c:numRef>
          </c:val>
          <c:extLst xmlns:c16r2="http://schemas.microsoft.com/office/drawing/2015/06/chart">
            <c:ext xmlns:c16="http://schemas.microsoft.com/office/drawing/2014/chart" uri="{C3380CC4-5D6E-409C-BE32-E72D297353CC}">
              <c16:uniqueId val="{00000000-09E6-45B0-9136-B589ECB80EC0}"/>
            </c:ext>
          </c:extLst>
        </c:ser>
        <c:dLbls>
          <c:showLegendKey val="0"/>
          <c:showVal val="0"/>
          <c:showCatName val="0"/>
          <c:showSerName val="0"/>
          <c:showPercent val="0"/>
          <c:showBubbleSize val="0"/>
        </c:dLbls>
        <c:gapWidth val="150"/>
        <c:axId val="475200936"/>
        <c:axId val="47520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xmlns:c16r2="http://schemas.microsoft.com/office/drawing/2015/06/chart">
            <c:ext xmlns:c16="http://schemas.microsoft.com/office/drawing/2014/chart" uri="{C3380CC4-5D6E-409C-BE32-E72D297353CC}">
              <c16:uniqueId val="{00000001-09E6-45B0-9136-B589ECB80EC0}"/>
            </c:ext>
          </c:extLst>
        </c:ser>
        <c:dLbls>
          <c:showLegendKey val="0"/>
          <c:showVal val="0"/>
          <c:showCatName val="0"/>
          <c:showSerName val="0"/>
          <c:showPercent val="0"/>
          <c:showBubbleSize val="0"/>
        </c:dLbls>
        <c:marker val="1"/>
        <c:smooth val="0"/>
        <c:axId val="475200936"/>
        <c:axId val="475202112"/>
      </c:lineChart>
      <c:dateAx>
        <c:axId val="475200936"/>
        <c:scaling>
          <c:orientation val="minMax"/>
        </c:scaling>
        <c:delete val="1"/>
        <c:axPos val="b"/>
        <c:numFmt formatCode="ge" sourceLinked="1"/>
        <c:majorTickMark val="none"/>
        <c:minorTickMark val="none"/>
        <c:tickLblPos val="none"/>
        <c:crossAx val="475202112"/>
        <c:crosses val="autoZero"/>
        <c:auto val="1"/>
        <c:lblOffset val="100"/>
        <c:baseTimeUnit val="years"/>
      </c:dateAx>
      <c:valAx>
        <c:axId val="47520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520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11.5</c:v>
                </c:pt>
                <c:pt idx="1">
                  <c:v>8.8800000000000008</c:v>
                </c:pt>
                <c:pt idx="2">
                  <c:v>5.94</c:v>
                </c:pt>
                <c:pt idx="3">
                  <c:v>3.03</c:v>
                </c:pt>
                <c:pt idx="4">
                  <c:v>1.54</c:v>
                </c:pt>
              </c:numCache>
            </c:numRef>
          </c:val>
          <c:extLst xmlns:c16r2="http://schemas.microsoft.com/office/drawing/2015/06/chart">
            <c:ext xmlns:c16="http://schemas.microsoft.com/office/drawing/2014/chart" uri="{C3380CC4-5D6E-409C-BE32-E72D297353CC}">
              <c16:uniqueId val="{00000000-0E11-4474-A888-01876B3BF4AB}"/>
            </c:ext>
          </c:extLst>
        </c:ser>
        <c:dLbls>
          <c:showLegendKey val="0"/>
          <c:showVal val="0"/>
          <c:showCatName val="0"/>
          <c:showSerName val="0"/>
          <c:showPercent val="0"/>
          <c:showBubbleSize val="0"/>
        </c:dLbls>
        <c:gapWidth val="150"/>
        <c:axId val="475201328"/>
        <c:axId val="47520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xmlns:c16r2="http://schemas.microsoft.com/office/drawing/2015/06/chart">
            <c:ext xmlns:c16="http://schemas.microsoft.com/office/drawing/2014/chart" uri="{C3380CC4-5D6E-409C-BE32-E72D297353CC}">
              <c16:uniqueId val="{00000001-0E11-4474-A888-01876B3BF4AB}"/>
            </c:ext>
          </c:extLst>
        </c:ser>
        <c:dLbls>
          <c:showLegendKey val="0"/>
          <c:showVal val="0"/>
          <c:showCatName val="0"/>
          <c:showSerName val="0"/>
          <c:showPercent val="0"/>
          <c:showBubbleSize val="0"/>
        </c:dLbls>
        <c:marker val="1"/>
        <c:smooth val="0"/>
        <c:axId val="475201328"/>
        <c:axId val="475202896"/>
      </c:lineChart>
      <c:dateAx>
        <c:axId val="475201328"/>
        <c:scaling>
          <c:orientation val="minMax"/>
        </c:scaling>
        <c:delete val="1"/>
        <c:axPos val="b"/>
        <c:numFmt formatCode="ge" sourceLinked="1"/>
        <c:majorTickMark val="none"/>
        <c:minorTickMark val="none"/>
        <c:tickLblPos val="none"/>
        <c:crossAx val="475202896"/>
        <c:crosses val="autoZero"/>
        <c:auto val="1"/>
        <c:lblOffset val="100"/>
        <c:baseTimeUnit val="years"/>
      </c:dateAx>
      <c:valAx>
        <c:axId val="475202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520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110.31</c:v>
                </c:pt>
                <c:pt idx="1">
                  <c:v>109</c:v>
                </c:pt>
                <c:pt idx="2">
                  <c:v>113.57</c:v>
                </c:pt>
                <c:pt idx="3">
                  <c:v>110.35</c:v>
                </c:pt>
                <c:pt idx="4">
                  <c:v>111.46</c:v>
                </c:pt>
              </c:numCache>
            </c:numRef>
          </c:val>
          <c:extLst xmlns:c16r2="http://schemas.microsoft.com/office/drawing/2015/06/chart">
            <c:ext xmlns:c16="http://schemas.microsoft.com/office/drawing/2014/chart" uri="{C3380CC4-5D6E-409C-BE32-E72D297353CC}">
              <c16:uniqueId val="{00000000-47C7-40A8-9BFC-F94E497A5608}"/>
            </c:ext>
          </c:extLst>
        </c:ser>
        <c:dLbls>
          <c:showLegendKey val="0"/>
          <c:showVal val="0"/>
          <c:showCatName val="0"/>
          <c:showSerName val="0"/>
          <c:showPercent val="0"/>
          <c:showBubbleSize val="0"/>
        </c:dLbls>
        <c:gapWidth val="150"/>
        <c:axId val="475337528"/>
        <c:axId val="47534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xmlns:c16r2="http://schemas.microsoft.com/office/drawing/2015/06/chart">
            <c:ext xmlns:c16="http://schemas.microsoft.com/office/drawing/2014/chart" uri="{C3380CC4-5D6E-409C-BE32-E72D297353CC}">
              <c16:uniqueId val="{00000001-47C7-40A8-9BFC-F94E497A5608}"/>
            </c:ext>
          </c:extLst>
        </c:ser>
        <c:dLbls>
          <c:showLegendKey val="0"/>
          <c:showVal val="0"/>
          <c:showCatName val="0"/>
          <c:showSerName val="0"/>
          <c:showPercent val="0"/>
          <c:showBubbleSize val="0"/>
        </c:dLbls>
        <c:marker val="1"/>
        <c:smooth val="0"/>
        <c:axId val="475337528"/>
        <c:axId val="475342232"/>
      </c:lineChart>
      <c:dateAx>
        <c:axId val="475337528"/>
        <c:scaling>
          <c:orientation val="minMax"/>
        </c:scaling>
        <c:delete val="1"/>
        <c:axPos val="b"/>
        <c:numFmt formatCode="ge" sourceLinked="1"/>
        <c:majorTickMark val="none"/>
        <c:minorTickMark val="none"/>
        <c:tickLblPos val="none"/>
        <c:crossAx val="475342232"/>
        <c:crosses val="autoZero"/>
        <c:auto val="1"/>
        <c:lblOffset val="100"/>
        <c:baseTimeUnit val="years"/>
      </c:dateAx>
      <c:valAx>
        <c:axId val="47534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33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108.95</c:v>
                </c:pt>
                <c:pt idx="1">
                  <c:v>110.78</c:v>
                </c:pt>
                <c:pt idx="2">
                  <c:v>105.75</c:v>
                </c:pt>
                <c:pt idx="3">
                  <c:v>109.46</c:v>
                </c:pt>
                <c:pt idx="4">
                  <c:v>108.2</c:v>
                </c:pt>
              </c:numCache>
            </c:numRef>
          </c:val>
          <c:extLst xmlns:c16r2="http://schemas.microsoft.com/office/drawing/2015/06/chart">
            <c:ext xmlns:c16="http://schemas.microsoft.com/office/drawing/2014/chart" uri="{C3380CC4-5D6E-409C-BE32-E72D297353CC}">
              <c16:uniqueId val="{00000000-2B64-4622-BE05-0FC45D4D4FF2}"/>
            </c:ext>
          </c:extLst>
        </c:ser>
        <c:dLbls>
          <c:showLegendKey val="0"/>
          <c:showVal val="0"/>
          <c:showCatName val="0"/>
          <c:showSerName val="0"/>
          <c:showPercent val="0"/>
          <c:showBubbleSize val="0"/>
        </c:dLbls>
        <c:gapWidth val="150"/>
        <c:axId val="475340272"/>
        <c:axId val="47533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xmlns:c16r2="http://schemas.microsoft.com/office/drawing/2015/06/chart">
            <c:ext xmlns:c16="http://schemas.microsoft.com/office/drawing/2014/chart" uri="{C3380CC4-5D6E-409C-BE32-E72D297353CC}">
              <c16:uniqueId val="{00000001-2B64-4622-BE05-0FC45D4D4FF2}"/>
            </c:ext>
          </c:extLst>
        </c:ser>
        <c:dLbls>
          <c:showLegendKey val="0"/>
          <c:showVal val="0"/>
          <c:showCatName val="0"/>
          <c:showSerName val="0"/>
          <c:showPercent val="0"/>
          <c:showBubbleSize val="0"/>
        </c:dLbls>
        <c:marker val="1"/>
        <c:smooth val="0"/>
        <c:axId val="475340272"/>
        <c:axId val="475335960"/>
      </c:lineChart>
      <c:dateAx>
        <c:axId val="475340272"/>
        <c:scaling>
          <c:orientation val="minMax"/>
        </c:scaling>
        <c:delete val="1"/>
        <c:axPos val="b"/>
        <c:numFmt formatCode="ge" sourceLinked="1"/>
        <c:majorTickMark val="none"/>
        <c:minorTickMark val="none"/>
        <c:tickLblPos val="none"/>
        <c:crossAx val="475335960"/>
        <c:crosses val="autoZero"/>
        <c:auto val="1"/>
        <c:lblOffset val="100"/>
        <c:baseTimeUnit val="years"/>
      </c:dateAx>
      <c:valAx>
        <c:axId val="47533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34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62" zoomScale="115" zoomScaleNormal="11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愛媛県　南予水道企業団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用水供給事業</v>
      </c>
      <c r="Q8" s="76"/>
      <c r="R8" s="76"/>
      <c r="S8" s="76"/>
      <c r="T8" s="76"/>
      <c r="U8" s="76"/>
      <c r="V8" s="76"/>
      <c r="W8" s="76" t="str">
        <f>データ!$L$6</f>
        <v>B</v>
      </c>
      <c r="X8" s="76"/>
      <c r="Y8" s="76"/>
      <c r="Z8" s="76"/>
      <c r="AA8" s="76"/>
      <c r="AB8" s="76"/>
      <c r="AC8" s="76"/>
      <c r="AD8" s="76" t="str">
        <f>データ!$M$6</f>
        <v>その他</v>
      </c>
      <c r="AE8" s="76"/>
      <c r="AF8" s="76"/>
      <c r="AG8" s="76"/>
      <c r="AH8" s="76"/>
      <c r="AI8" s="76"/>
      <c r="AJ8" s="76"/>
      <c r="AK8" s="4"/>
      <c r="AL8" s="64" t="str">
        <f>データ!$R$6</f>
        <v>-</v>
      </c>
      <c r="AM8" s="64"/>
      <c r="AN8" s="64"/>
      <c r="AO8" s="64"/>
      <c r="AP8" s="64"/>
      <c r="AQ8" s="64"/>
      <c r="AR8" s="64"/>
      <c r="AS8" s="64"/>
      <c r="AT8" s="60" t="str">
        <f>データ!$S$6</f>
        <v>-</v>
      </c>
      <c r="AU8" s="61"/>
      <c r="AV8" s="61"/>
      <c r="AW8" s="61"/>
      <c r="AX8" s="61"/>
      <c r="AY8" s="61"/>
      <c r="AZ8" s="61"/>
      <c r="BA8" s="61"/>
      <c r="BB8" s="63" t="str">
        <f>データ!$T$6</f>
        <v>-</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96.86</v>
      </c>
      <c r="J10" s="61"/>
      <c r="K10" s="61"/>
      <c r="L10" s="61"/>
      <c r="M10" s="61"/>
      <c r="N10" s="61"/>
      <c r="O10" s="62"/>
      <c r="P10" s="63">
        <f>データ!$P$6</f>
        <v>71.790000000000006</v>
      </c>
      <c r="Q10" s="63"/>
      <c r="R10" s="63"/>
      <c r="S10" s="63"/>
      <c r="T10" s="63"/>
      <c r="U10" s="63"/>
      <c r="V10" s="63"/>
      <c r="W10" s="64">
        <f>データ!$Q$6</f>
        <v>0</v>
      </c>
      <c r="X10" s="64"/>
      <c r="Y10" s="64"/>
      <c r="Z10" s="64"/>
      <c r="AA10" s="64"/>
      <c r="AB10" s="64"/>
      <c r="AC10" s="64"/>
      <c r="AD10" s="2"/>
      <c r="AE10" s="2"/>
      <c r="AF10" s="2"/>
      <c r="AG10" s="2"/>
      <c r="AH10" s="4"/>
      <c r="AI10" s="4"/>
      <c r="AJ10" s="4"/>
      <c r="AK10" s="4"/>
      <c r="AL10" s="64">
        <f>データ!$U$6</f>
        <v>113996</v>
      </c>
      <c r="AM10" s="64"/>
      <c r="AN10" s="64"/>
      <c r="AO10" s="64"/>
      <c r="AP10" s="64"/>
      <c r="AQ10" s="64"/>
      <c r="AR10" s="64"/>
      <c r="AS10" s="64"/>
      <c r="AT10" s="60">
        <f>データ!$V$6</f>
        <v>112.5</v>
      </c>
      <c r="AU10" s="61"/>
      <c r="AV10" s="61"/>
      <c r="AW10" s="61"/>
      <c r="AX10" s="61"/>
      <c r="AY10" s="61"/>
      <c r="AZ10" s="61"/>
      <c r="BA10" s="61"/>
      <c r="BB10" s="63">
        <f>データ!$W$6</f>
        <v>1013.3</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117</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1"/>
      <c r="BM44" s="92"/>
      <c r="BN44" s="92"/>
      <c r="BO44" s="92"/>
      <c r="BP44" s="92"/>
      <c r="BQ44" s="92"/>
      <c r="BR44" s="92"/>
      <c r="BS44" s="92"/>
      <c r="BT44" s="92"/>
      <c r="BU44" s="92"/>
      <c r="BV44" s="92"/>
      <c r="BW44" s="92"/>
      <c r="BX44" s="92"/>
      <c r="BY44" s="92"/>
      <c r="BZ44" s="9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118</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3.5" customHeight="1" x14ac:dyDescent="0.15">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88"/>
      <c r="BM60" s="89"/>
      <c r="BN60" s="89"/>
      <c r="BO60" s="89"/>
      <c r="BP60" s="89"/>
      <c r="BQ60" s="89"/>
      <c r="BR60" s="89"/>
      <c r="BS60" s="89"/>
      <c r="BT60" s="89"/>
      <c r="BU60" s="89"/>
      <c r="BV60" s="89"/>
      <c r="BW60" s="89"/>
      <c r="BX60" s="89"/>
      <c r="BY60" s="89"/>
      <c r="BZ60" s="90"/>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119</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1"/>
      <c r="BM82" s="92"/>
      <c r="BN82" s="92"/>
      <c r="BO82" s="92"/>
      <c r="BP82" s="92"/>
      <c r="BQ82" s="92"/>
      <c r="BR82" s="92"/>
      <c r="BS82" s="92"/>
      <c r="BT82" s="92"/>
      <c r="BU82" s="92"/>
      <c r="BV82" s="92"/>
      <c r="BW82" s="92"/>
      <c r="BX82" s="92"/>
      <c r="BY82" s="92"/>
      <c r="BZ82" s="9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LWuoHbXxpCOjXpVLXbocN8DOroQbMkYdNjuZkzKWZsIUqPlFTP0gWtwhozUYGAot8GXT/jbz8qx1Un1v6hPywQ==" saltValue="WNqT4nKcrDDfVkWlbS92t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388866</v>
      </c>
      <c r="D6" s="33">
        <f t="shared" si="3"/>
        <v>46</v>
      </c>
      <c r="E6" s="33">
        <f t="shared" si="3"/>
        <v>1</v>
      </c>
      <c r="F6" s="33">
        <f t="shared" si="3"/>
        <v>0</v>
      </c>
      <c r="G6" s="33">
        <f t="shared" si="3"/>
        <v>2</v>
      </c>
      <c r="H6" s="33" t="str">
        <f t="shared" si="3"/>
        <v>愛媛県　南予水道企業団</v>
      </c>
      <c r="I6" s="33" t="str">
        <f t="shared" si="3"/>
        <v>法適用</v>
      </c>
      <c r="J6" s="33" t="str">
        <f t="shared" si="3"/>
        <v>水道事業</v>
      </c>
      <c r="K6" s="33" t="str">
        <f t="shared" si="3"/>
        <v>用水供給事業</v>
      </c>
      <c r="L6" s="33" t="str">
        <f t="shared" si="3"/>
        <v>B</v>
      </c>
      <c r="M6" s="33" t="str">
        <f t="shared" si="3"/>
        <v>その他</v>
      </c>
      <c r="N6" s="34" t="str">
        <f t="shared" si="3"/>
        <v>-</v>
      </c>
      <c r="O6" s="34">
        <f t="shared" si="3"/>
        <v>96.86</v>
      </c>
      <c r="P6" s="34">
        <f t="shared" si="3"/>
        <v>71.790000000000006</v>
      </c>
      <c r="Q6" s="34">
        <f t="shared" si="3"/>
        <v>0</v>
      </c>
      <c r="R6" s="34" t="str">
        <f t="shared" si="3"/>
        <v>-</v>
      </c>
      <c r="S6" s="34" t="str">
        <f t="shared" si="3"/>
        <v>-</v>
      </c>
      <c r="T6" s="34" t="str">
        <f t="shared" si="3"/>
        <v>-</v>
      </c>
      <c r="U6" s="34">
        <f t="shared" si="3"/>
        <v>113996</v>
      </c>
      <c r="V6" s="34">
        <f t="shared" si="3"/>
        <v>112.5</v>
      </c>
      <c r="W6" s="34">
        <f t="shared" si="3"/>
        <v>1013.3</v>
      </c>
      <c r="X6" s="35">
        <f>IF(X7="",NA(),X7)</f>
        <v>116.95</v>
      </c>
      <c r="Y6" s="35">
        <f t="shared" ref="Y6:AG6" si="4">IF(Y7="",NA(),Y7)</f>
        <v>112.79</v>
      </c>
      <c r="Z6" s="35">
        <f t="shared" si="4"/>
        <v>116.78</v>
      </c>
      <c r="AA6" s="35">
        <f t="shared" si="4"/>
        <v>113.92</v>
      </c>
      <c r="AB6" s="35">
        <f t="shared" si="4"/>
        <v>114.62</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456.6</v>
      </c>
      <c r="AU6" s="35">
        <f t="shared" ref="AU6:BC6" si="6">IF(AU7="",NA(),AU7)</f>
        <v>732.48</v>
      </c>
      <c r="AV6" s="35">
        <f t="shared" si="6"/>
        <v>1318.35</v>
      </c>
      <c r="AW6" s="35">
        <f t="shared" si="6"/>
        <v>1143.25</v>
      </c>
      <c r="AX6" s="35">
        <f t="shared" si="6"/>
        <v>480.16</v>
      </c>
      <c r="AY6" s="35">
        <f t="shared" si="6"/>
        <v>634.53</v>
      </c>
      <c r="AZ6" s="35">
        <f t="shared" si="6"/>
        <v>200.22</v>
      </c>
      <c r="BA6" s="35">
        <f t="shared" si="6"/>
        <v>212.95</v>
      </c>
      <c r="BB6" s="35">
        <f t="shared" si="6"/>
        <v>224.41</v>
      </c>
      <c r="BC6" s="35">
        <f t="shared" si="6"/>
        <v>243.44</v>
      </c>
      <c r="BD6" s="34" t="str">
        <f>IF(BD7="","",IF(BD7="-","【-】","【"&amp;SUBSTITUTE(TEXT(BD7,"#,##0.00"),"-","△")&amp;"】"))</f>
        <v>【243.44】</v>
      </c>
      <c r="BE6" s="35">
        <f>IF(BE7="",NA(),BE7)</f>
        <v>11.5</v>
      </c>
      <c r="BF6" s="35">
        <f t="shared" ref="BF6:BN6" si="7">IF(BF7="",NA(),BF7)</f>
        <v>8.8800000000000008</v>
      </c>
      <c r="BG6" s="35">
        <f t="shared" si="7"/>
        <v>5.94</v>
      </c>
      <c r="BH6" s="35">
        <f t="shared" si="7"/>
        <v>3.03</v>
      </c>
      <c r="BI6" s="35">
        <f t="shared" si="7"/>
        <v>1.54</v>
      </c>
      <c r="BJ6" s="35">
        <f t="shared" si="7"/>
        <v>368.94</v>
      </c>
      <c r="BK6" s="35">
        <f t="shared" si="7"/>
        <v>351.06</v>
      </c>
      <c r="BL6" s="35">
        <f t="shared" si="7"/>
        <v>333.48</v>
      </c>
      <c r="BM6" s="35">
        <f t="shared" si="7"/>
        <v>320.31</v>
      </c>
      <c r="BN6" s="35">
        <f t="shared" si="7"/>
        <v>303.26</v>
      </c>
      <c r="BO6" s="34" t="str">
        <f>IF(BO7="","",IF(BO7="-","【-】","【"&amp;SUBSTITUTE(TEXT(BO7,"#,##0.00"),"-","△")&amp;"】"))</f>
        <v>【303.26】</v>
      </c>
      <c r="BP6" s="35">
        <f>IF(BP7="",NA(),BP7)</f>
        <v>110.31</v>
      </c>
      <c r="BQ6" s="35">
        <f t="shared" ref="BQ6:BY6" si="8">IF(BQ7="",NA(),BQ7)</f>
        <v>109</v>
      </c>
      <c r="BR6" s="35">
        <f t="shared" si="8"/>
        <v>113.57</v>
      </c>
      <c r="BS6" s="35">
        <f t="shared" si="8"/>
        <v>110.35</v>
      </c>
      <c r="BT6" s="35">
        <f t="shared" si="8"/>
        <v>111.46</v>
      </c>
      <c r="BU6" s="35">
        <f t="shared" si="8"/>
        <v>111.12</v>
      </c>
      <c r="BV6" s="35">
        <f t="shared" si="8"/>
        <v>112.92</v>
      </c>
      <c r="BW6" s="35">
        <f t="shared" si="8"/>
        <v>112.81</v>
      </c>
      <c r="BX6" s="35">
        <f t="shared" si="8"/>
        <v>113.88</v>
      </c>
      <c r="BY6" s="35">
        <f t="shared" si="8"/>
        <v>114.14</v>
      </c>
      <c r="BZ6" s="34" t="str">
        <f>IF(BZ7="","",IF(BZ7="-","【-】","【"&amp;SUBSTITUTE(TEXT(BZ7,"#,##0.00"),"-","△")&amp;"】"))</f>
        <v>【114.14】</v>
      </c>
      <c r="CA6" s="35">
        <f>IF(CA7="",NA(),CA7)</f>
        <v>108.95</v>
      </c>
      <c r="CB6" s="35">
        <f t="shared" ref="CB6:CJ6" si="9">IF(CB7="",NA(),CB7)</f>
        <v>110.78</v>
      </c>
      <c r="CC6" s="35">
        <f t="shared" si="9"/>
        <v>105.75</v>
      </c>
      <c r="CD6" s="35">
        <f t="shared" si="9"/>
        <v>109.46</v>
      </c>
      <c r="CE6" s="35">
        <f t="shared" si="9"/>
        <v>108.2</v>
      </c>
      <c r="CF6" s="35">
        <f t="shared" si="9"/>
        <v>75.75</v>
      </c>
      <c r="CG6" s="35">
        <f t="shared" si="9"/>
        <v>75.3</v>
      </c>
      <c r="CH6" s="35">
        <f t="shared" si="9"/>
        <v>75.3</v>
      </c>
      <c r="CI6" s="35">
        <f t="shared" si="9"/>
        <v>74.02</v>
      </c>
      <c r="CJ6" s="35">
        <f t="shared" si="9"/>
        <v>73.03</v>
      </c>
      <c r="CK6" s="34" t="str">
        <f>IF(CK7="","",IF(CK7="-","【-】","【"&amp;SUBSTITUTE(TEXT(CK7,"#,##0.00"),"-","△")&amp;"】"))</f>
        <v>【73.03】</v>
      </c>
      <c r="CL6" s="35">
        <f>IF(CL7="",NA(),CL7)</f>
        <v>42.31</v>
      </c>
      <c r="CM6" s="35">
        <f t="shared" ref="CM6:CU6" si="10">IF(CM7="",NA(),CM7)</f>
        <v>41.71</v>
      </c>
      <c r="CN6" s="35">
        <f t="shared" si="10"/>
        <v>42.4</v>
      </c>
      <c r="CO6" s="35">
        <f t="shared" si="10"/>
        <v>41.69</v>
      </c>
      <c r="CP6" s="35">
        <f t="shared" si="10"/>
        <v>41.87</v>
      </c>
      <c r="CQ6" s="35">
        <f t="shared" si="10"/>
        <v>64.12</v>
      </c>
      <c r="CR6" s="35">
        <f t="shared" si="10"/>
        <v>62.69</v>
      </c>
      <c r="CS6" s="35">
        <f t="shared" si="10"/>
        <v>61.82</v>
      </c>
      <c r="CT6" s="35">
        <f t="shared" si="10"/>
        <v>61.66</v>
      </c>
      <c r="CU6" s="35">
        <f t="shared" si="10"/>
        <v>62.19</v>
      </c>
      <c r="CV6" s="34" t="str">
        <f>IF(CV7="","",IF(CV7="-","【-】","【"&amp;SUBSTITUTE(TEXT(CV7,"#,##0.00"),"-","△")&amp;"】"))</f>
        <v>【62.19】</v>
      </c>
      <c r="CW6" s="35">
        <f>IF(CW7="",NA(),CW7)</f>
        <v>100</v>
      </c>
      <c r="CX6" s="35">
        <f t="shared" ref="CX6:DF6" si="11">IF(CX7="",NA(),CX7)</f>
        <v>100</v>
      </c>
      <c r="CY6" s="35">
        <f t="shared" si="11"/>
        <v>100</v>
      </c>
      <c r="CZ6" s="35">
        <f t="shared" si="11"/>
        <v>100</v>
      </c>
      <c r="DA6" s="35">
        <f t="shared" si="11"/>
        <v>100</v>
      </c>
      <c r="DB6" s="35">
        <f t="shared" si="11"/>
        <v>100.12</v>
      </c>
      <c r="DC6" s="35">
        <f t="shared" si="11"/>
        <v>100.12</v>
      </c>
      <c r="DD6" s="35">
        <f t="shared" si="11"/>
        <v>100.03</v>
      </c>
      <c r="DE6" s="35">
        <f t="shared" si="11"/>
        <v>100.05</v>
      </c>
      <c r="DF6" s="35">
        <f t="shared" si="11"/>
        <v>100.05</v>
      </c>
      <c r="DG6" s="34" t="str">
        <f>IF(DG7="","",IF(DG7="-","【-】","【"&amp;SUBSTITUTE(TEXT(DG7,"#,##0.00"),"-","△")&amp;"】"))</f>
        <v>【100.05】</v>
      </c>
      <c r="DH6" s="35">
        <f>IF(DH7="",NA(),DH7)</f>
        <v>28.78</v>
      </c>
      <c r="DI6" s="35">
        <f t="shared" ref="DI6:DQ6" si="12">IF(DI7="",NA(),DI7)</f>
        <v>56.47</v>
      </c>
      <c r="DJ6" s="35">
        <f t="shared" si="12"/>
        <v>57.82</v>
      </c>
      <c r="DK6" s="35">
        <f t="shared" si="12"/>
        <v>56.43</v>
      </c>
      <c r="DL6" s="35">
        <f t="shared" si="12"/>
        <v>56.53</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4">
        <f t="shared" ref="DT6:EB6" si="13">IF(DT7="",NA(),DT7)</f>
        <v>0</v>
      </c>
      <c r="DU6" s="34">
        <f t="shared" si="13"/>
        <v>0</v>
      </c>
      <c r="DV6" s="34">
        <f t="shared" si="13"/>
        <v>0</v>
      </c>
      <c r="DW6" s="34">
        <f t="shared" si="13"/>
        <v>0</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388866</v>
      </c>
      <c r="D7" s="37">
        <v>46</v>
      </c>
      <c r="E7" s="37">
        <v>1</v>
      </c>
      <c r="F7" s="37">
        <v>0</v>
      </c>
      <c r="G7" s="37">
        <v>2</v>
      </c>
      <c r="H7" s="37" t="s">
        <v>105</v>
      </c>
      <c r="I7" s="37" t="s">
        <v>106</v>
      </c>
      <c r="J7" s="37" t="s">
        <v>107</v>
      </c>
      <c r="K7" s="37" t="s">
        <v>108</v>
      </c>
      <c r="L7" s="37" t="s">
        <v>109</v>
      </c>
      <c r="M7" s="37" t="s">
        <v>110</v>
      </c>
      <c r="N7" s="38" t="s">
        <v>111</v>
      </c>
      <c r="O7" s="38">
        <v>96.86</v>
      </c>
      <c r="P7" s="38">
        <v>71.790000000000006</v>
      </c>
      <c r="Q7" s="38">
        <v>0</v>
      </c>
      <c r="R7" s="38" t="s">
        <v>111</v>
      </c>
      <c r="S7" s="38" t="s">
        <v>111</v>
      </c>
      <c r="T7" s="38" t="s">
        <v>111</v>
      </c>
      <c r="U7" s="38">
        <v>113996</v>
      </c>
      <c r="V7" s="38">
        <v>112.5</v>
      </c>
      <c r="W7" s="38">
        <v>1013.3</v>
      </c>
      <c r="X7" s="38">
        <v>116.95</v>
      </c>
      <c r="Y7" s="38">
        <v>112.79</v>
      </c>
      <c r="Z7" s="38">
        <v>116.78</v>
      </c>
      <c r="AA7" s="38">
        <v>113.92</v>
      </c>
      <c r="AB7" s="38">
        <v>114.62</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456.6</v>
      </c>
      <c r="AU7" s="38">
        <v>732.48</v>
      </c>
      <c r="AV7" s="38">
        <v>1318.35</v>
      </c>
      <c r="AW7" s="38">
        <v>1143.25</v>
      </c>
      <c r="AX7" s="38">
        <v>480.16</v>
      </c>
      <c r="AY7" s="38">
        <v>634.53</v>
      </c>
      <c r="AZ7" s="38">
        <v>200.22</v>
      </c>
      <c r="BA7" s="38">
        <v>212.95</v>
      </c>
      <c r="BB7" s="38">
        <v>224.41</v>
      </c>
      <c r="BC7" s="38">
        <v>243.44</v>
      </c>
      <c r="BD7" s="38">
        <v>243.44</v>
      </c>
      <c r="BE7" s="38">
        <v>11.5</v>
      </c>
      <c r="BF7" s="38">
        <v>8.8800000000000008</v>
      </c>
      <c r="BG7" s="38">
        <v>5.94</v>
      </c>
      <c r="BH7" s="38">
        <v>3.03</v>
      </c>
      <c r="BI7" s="38">
        <v>1.54</v>
      </c>
      <c r="BJ7" s="38">
        <v>368.94</v>
      </c>
      <c r="BK7" s="38">
        <v>351.06</v>
      </c>
      <c r="BL7" s="38">
        <v>333.48</v>
      </c>
      <c r="BM7" s="38">
        <v>320.31</v>
      </c>
      <c r="BN7" s="38">
        <v>303.26</v>
      </c>
      <c r="BO7" s="38">
        <v>303.26</v>
      </c>
      <c r="BP7" s="38">
        <v>110.31</v>
      </c>
      <c r="BQ7" s="38">
        <v>109</v>
      </c>
      <c r="BR7" s="38">
        <v>113.57</v>
      </c>
      <c r="BS7" s="38">
        <v>110.35</v>
      </c>
      <c r="BT7" s="38">
        <v>111.46</v>
      </c>
      <c r="BU7" s="38">
        <v>111.12</v>
      </c>
      <c r="BV7" s="38">
        <v>112.92</v>
      </c>
      <c r="BW7" s="38">
        <v>112.81</v>
      </c>
      <c r="BX7" s="38">
        <v>113.88</v>
      </c>
      <c r="BY7" s="38">
        <v>114.14</v>
      </c>
      <c r="BZ7" s="38">
        <v>114.14</v>
      </c>
      <c r="CA7" s="38">
        <v>108.95</v>
      </c>
      <c r="CB7" s="38">
        <v>110.78</v>
      </c>
      <c r="CC7" s="38">
        <v>105.75</v>
      </c>
      <c r="CD7" s="38">
        <v>109.46</v>
      </c>
      <c r="CE7" s="38">
        <v>108.2</v>
      </c>
      <c r="CF7" s="38">
        <v>75.75</v>
      </c>
      <c r="CG7" s="38">
        <v>75.3</v>
      </c>
      <c r="CH7" s="38">
        <v>75.3</v>
      </c>
      <c r="CI7" s="38">
        <v>74.02</v>
      </c>
      <c r="CJ7" s="38">
        <v>73.03</v>
      </c>
      <c r="CK7" s="38">
        <v>73.03</v>
      </c>
      <c r="CL7" s="38">
        <v>42.31</v>
      </c>
      <c r="CM7" s="38">
        <v>41.71</v>
      </c>
      <c r="CN7" s="38">
        <v>42.4</v>
      </c>
      <c r="CO7" s="38">
        <v>41.69</v>
      </c>
      <c r="CP7" s="38">
        <v>41.87</v>
      </c>
      <c r="CQ7" s="38">
        <v>64.12</v>
      </c>
      <c r="CR7" s="38">
        <v>62.69</v>
      </c>
      <c r="CS7" s="38">
        <v>61.82</v>
      </c>
      <c r="CT7" s="38">
        <v>61.66</v>
      </c>
      <c r="CU7" s="38">
        <v>62.19</v>
      </c>
      <c r="CV7" s="38">
        <v>62.19</v>
      </c>
      <c r="CW7" s="38">
        <v>100</v>
      </c>
      <c r="CX7" s="38">
        <v>100</v>
      </c>
      <c r="CY7" s="38">
        <v>100</v>
      </c>
      <c r="CZ7" s="38">
        <v>100</v>
      </c>
      <c r="DA7" s="38">
        <v>100</v>
      </c>
      <c r="DB7" s="38">
        <v>100.12</v>
      </c>
      <c r="DC7" s="38">
        <v>100.12</v>
      </c>
      <c r="DD7" s="38">
        <v>100.03</v>
      </c>
      <c r="DE7" s="38">
        <v>100.05</v>
      </c>
      <c r="DF7" s="38">
        <v>100.05</v>
      </c>
      <c r="DG7" s="38">
        <v>100.05</v>
      </c>
      <c r="DH7" s="38">
        <v>28.78</v>
      </c>
      <c r="DI7" s="38">
        <v>56.47</v>
      </c>
      <c r="DJ7" s="38">
        <v>57.82</v>
      </c>
      <c r="DK7" s="38">
        <v>56.43</v>
      </c>
      <c r="DL7" s="38">
        <v>56.53</v>
      </c>
      <c r="DM7" s="38">
        <v>39.81</v>
      </c>
      <c r="DN7" s="38">
        <v>51.44</v>
      </c>
      <c r="DO7" s="38">
        <v>52.4</v>
      </c>
      <c r="DP7" s="38">
        <v>53.56</v>
      </c>
      <c r="DQ7" s="38">
        <v>54.73</v>
      </c>
      <c r="DR7" s="38">
        <v>54.73</v>
      </c>
      <c r="DS7" s="38">
        <v>0</v>
      </c>
      <c r="DT7" s="38">
        <v>0</v>
      </c>
      <c r="DU7" s="38">
        <v>0</v>
      </c>
      <c r="DV7" s="38">
        <v>0</v>
      </c>
      <c r="DW7" s="38">
        <v>0</v>
      </c>
      <c r="DX7" s="38">
        <v>13.72</v>
      </c>
      <c r="DY7" s="38">
        <v>16.77</v>
      </c>
      <c r="DZ7" s="38">
        <v>18.05</v>
      </c>
      <c r="EA7" s="38">
        <v>19.440000000000001</v>
      </c>
      <c r="EB7" s="38">
        <v>22.46</v>
      </c>
      <c r="EC7" s="38">
        <v>22.46</v>
      </c>
      <c r="ED7" s="38">
        <v>0</v>
      </c>
      <c r="EE7" s="38">
        <v>0</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