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shinozaki\Desktop\20190208公営企業に係る経営比較分析表（平成29年度決算）の分析等について\18 松野町\"/>
    </mc:Choice>
  </mc:AlternateContent>
  <workbookProtection workbookAlgorithmName="SHA-512" workbookHashValue="aur2yJk6R/c48bbsutrKebu+HTyUE9oNvbz9i2QFrSKkjqPCvi47AO65VeSbMu36SSS9gBhDAF0xUiD2zq8e6g==" workbookSaltValue="XfsZLjJVP/OuISTj4li5S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<sst xmlns="http://schemas.openxmlformats.org/spreadsheetml/2006/main" count="237" uniqueCount="124">
  <si>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</si>
  <si>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</si>
  <si>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</si>
  <si>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</si>
  <si>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</si>
  <si>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</si>
  <si>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</si>
  <si>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</si>
  <si>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</si>
  <si>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</si>
  <si>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</si>
  <si>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</si>
  <si>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</si>
  <si>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</si>
  <si>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</si>
  <si>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</si>
  <si>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</si>
  <si>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</si>
  <si>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</si>
  <si>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</si>
  <si>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</si>
  <si>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</si>
  <si>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</si>
  <si>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</si>
  <si>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</si>
  <si>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</si>
  <si>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</si>
  <si>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</si>
  <si>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</si>
  <si>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</si>
  <si>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</si>
  <si>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</si>
  <si>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</si>
  <si>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</si>
  <si>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</si>
  <si>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</si>
  <si>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</si>
  <si>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</si>
  <si>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</si>
  <si>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</si>
  <si>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</si>
  <si>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</si>
  <si>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</si>
  <si>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</si>
  <si>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</si>
  <si>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</si>
  <si>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</si>
  <si>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</si>
  <si>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</si>
  <si>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</si>
  <si>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</si>
  <si>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</si>
  <si>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</si>
  <si>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</si>
  <si>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</si>
  <si>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</si>
  <si>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</si>
  <si>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</si>
  <si>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</si>
  <si>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</si>
  <si>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</si>
  <si>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</si>
  <si>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</si>
  <si>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</si>
  <si>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</si>
  <si>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</si>
  <si>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</si>
  <si>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</si>
  <si>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</si>
  <si>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</si>
  <si>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</si>
  <si>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</si>
  <si>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</si>
  <si>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</si>
  <si>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</si>
  <si>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</si>
  <si>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</si>
  <si>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</si>
  <si>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</si>
  <si>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</si>
  <si>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</si>
  <si>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</si>
  <si>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</si>
  <si>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</si>
  <si>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</si>
  <si>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</si>
  <si>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</si>
  <si>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</si>
  <si>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</si>
  <si>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</si>
  <si>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</si>
  <si>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</si>
  <si>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</si>
  <si>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</si>
  <si>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</si>
  <si>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</si>
  <si>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</si>
  <si>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</si>
  <si>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</si>
  <si>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</si>
  <si>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</si>
  <si>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</si>
  <si>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</si>
  <si>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</si>
  <si>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</si>
  <si>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</si>
  <si>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</si>
  <si>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</si>
  <si>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</si>
  <si>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</si>
  <si>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</si>
  <si>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</si>
  <si>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</si>
  <si>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</si>
  <si>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</si>
  <si>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</si>
  <si>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</si>
  <si>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</si>
  <si>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</si>
  <si>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</si>
  <si>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</si>
  <si>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利用率が100％を超えており、これをせめて60％前後に下げるには、まず老朽化の進んだ地域の漏水調査等を行い配水管の漏水をなくすることが考えられる。本町の配水管は、耐用年数が経過するなど、広い範囲で老朽化が著しく進んでいるため、早急な対応が必要である。しかし、一部の地域においては、すでに耐震の配水管を埋設して10年ほど経過しているが、現在のところ大きな漏水は見受けられていない。
　また、管路更新事業を施行するためには、莫大な費用がかかる見込みであるため、水道料金の改定を視野に入れた計画を作成する必要性がある。</t>
    <rPh sb="13" eb="14">
      <t>コ</t>
    </rPh>
    <rPh sb="39" eb="42">
      <t>ロウキュウカ</t>
    </rPh>
    <rPh sb="43" eb="44">
      <t>スス</t>
    </rPh>
    <rPh sb="46" eb="48">
      <t>チイキ</t>
    </rPh>
    <rPh sb="49" eb="51">
      <t>ロウスイ</t>
    </rPh>
    <rPh sb="51" eb="53">
      <t>チョウサ</t>
    </rPh>
    <rPh sb="53" eb="54">
      <t>トウ</t>
    </rPh>
    <rPh sb="55" eb="56">
      <t>オコナ</t>
    </rPh>
    <rPh sb="97" eb="98">
      <t>ヒロ</t>
    </rPh>
    <rPh sb="99" eb="101">
      <t>ハンイ</t>
    </rPh>
    <rPh sb="177" eb="178">
      <t>オオ</t>
    </rPh>
    <rPh sb="249" eb="251">
      <t>サクセイ</t>
    </rPh>
    <rPh sb="255" eb="256">
      <t>セイ</t>
    </rPh>
    <phoneticPr fontId="16"/>
  </si>
  <si>
    <t>　収益的収支については、過去5年間、収支比率が100％以上となっており、黒字経営となっている。起債償還金については、償還最大のピーク時が過ぎ少しずつではあるが減少している。また、人口は年々減少傾向であるが水道料金の収入額は最近横ばいとなっている。この理由としては、老人ホーム等の施設が建設され、水道使用量が増加しているためである。現在の状況がしばらくは続くようであれば、当分の間は、水道料金の改定はしなくてもいいのではないかと考えているが、今後、管路更新事業を実施することとなれば、水道料金の改定も視野にいれ計画する必要がある。</t>
    <rPh sb="12" eb="14">
      <t>カコ</t>
    </rPh>
    <rPh sb="15" eb="17">
      <t>ネンカン</t>
    </rPh>
    <rPh sb="92" eb="94">
      <t>ネンネン</t>
    </rPh>
    <rPh sb="96" eb="98">
      <t>ケイコウ</t>
    </rPh>
    <rPh sb="142" eb="144">
      <t>ケンセツ</t>
    </rPh>
    <rPh sb="153" eb="155">
      <t>ゾウカ</t>
    </rPh>
    <rPh sb="165" eb="167">
      <t>ゲンザイ</t>
    </rPh>
    <rPh sb="220" eb="222">
      <t>コンゴ</t>
    </rPh>
    <phoneticPr fontId="16"/>
  </si>
  <si>
    <t xml:space="preserve">　本町の水道施設は老朽化が多く見られ、管路更新を視野に入れた事業を検討する必要性がある。しかしながら、財源の確保、水道料金等の見直しなど検討課題が多く、事業の実施までにはかなりの時間を有するため、大規模な漏水調査での修繕対応も視野に入れた対応の検討が早急に必要となっている。
</t>
    <rPh sb="4" eb="6">
      <t>スイドウ</t>
    </rPh>
    <rPh sb="6" eb="8">
      <t>シセツ</t>
    </rPh>
    <rPh sb="13" eb="14">
      <t>オオ</t>
    </rPh>
    <rPh sb="15" eb="16">
      <t>ミ</t>
    </rPh>
    <rPh sb="19" eb="21">
      <t>カンロ</t>
    </rPh>
    <rPh sb="21" eb="23">
      <t>コウシン</t>
    </rPh>
    <rPh sb="24" eb="26">
      <t>シヤ</t>
    </rPh>
    <rPh sb="27" eb="28">
      <t>イ</t>
    </rPh>
    <rPh sb="30" eb="32">
      <t>ジギョウ</t>
    </rPh>
    <rPh sb="33" eb="35">
      <t>ケントウ</t>
    </rPh>
    <rPh sb="37" eb="40">
      <t>ヒツヨウセイ</t>
    </rPh>
    <rPh sb="68" eb="70">
      <t>ケントウ</t>
    </rPh>
    <rPh sb="70" eb="72">
      <t>カダイ</t>
    </rPh>
    <rPh sb="73" eb="74">
      <t>オオ</t>
    </rPh>
    <rPh sb="76" eb="78">
      <t>ジギョウ</t>
    </rPh>
    <rPh sb="79" eb="81">
      <t>ジッシ</t>
    </rPh>
    <rPh sb="89" eb="91">
      <t>ジカン</t>
    </rPh>
    <rPh sb="92" eb="93">
      <t>ユウ</t>
    </rPh>
    <rPh sb="113" eb="115">
      <t>シヤ</t>
    </rPh>
    <rPh sb="116" eb="117">
      <t>イ</t>
    </rPh>
    <rPh sb="119" eb="121">
      <t>タイオウ</t>
    </rPh>
    <rPh sb="122" eb="124">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</si>
</sst>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79-47CD-8C88-34A3BCC327B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5F79-47CD-8C88-34A3BCC327B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99.4</c:v>
                </c:pt>
                <c:pt idx="1">
                  <c:v>99.31</c:v>
                </c:pt>
                <c:pt idx="2">
                  <c:v>96.42</c:v>
                </c:pt>
                <c:pt idx="3">
                  <c:v>94.49</c:v>
                </c:pt>
                <c:pt idx="4">
                  <c:v>103.41</c:v>
                </c:pt>
              </c:numCache>
            </c:numRef>
          </c:val>
          <c:extLst>
            <c:ext xmlns:c16="http://schemas.microsoft.com/office/drawing/2014/chart" uri="{C3380CC4-5D6E-409C-BE32-E72D297353CC}">
              <c16:uniqueId val="{00000000-033D-4B3B-A46D-B0D7A3F249D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33D-4B3B-A46D-B0D7A3F249D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71.3</c:v>
                </c:pt>
                <c:pt idx="1">
                  <c:v>71.69</c:v>
                </c:pt>
                <c:pt idx="2">
                  <c:v>72.11</c:v>
                </c:pt>
                <c:pt idx="3">
                  <c:v>73.84</c:v>
                </c:pt>
                <c:pt idx="4">
                  <c:v>70.959999999999994</c:v>
                </c:pt>
              </c:numCache>
            </c:numRef>
          </c:val>
          <c:extLst>
            <c:ext xmlns:c16="http://schemas.microsoft.com/office/drawing/2014/chart" uri="{C3380CC4-5D6E-409C-BE32-E72D297353CC}">
              <c16:uniqueId val="{00000000-28A0-4C37-9CB2-DFBFA8E1E9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28A0-4C37-9CB2-DFBFA8E1E9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108.85</c:v>
                </c:pt>
                <c:pt idx="1">
                  <c:v>117.7</c:v>
                </c:pt>
                <c:pt idx="2">
                  <c:v>114.23</c:v>
                </c:pt>
                <c:pt idx="3">
                  <c:v>115.73</c:v>
                </c:pt>
                <c:pt idx="4">
                  <c:v>117.04</c:v>
                </c:pt>
              </c:numCache>
            </c:numRef>
          </c:val>
          <c:extLst>
            <c:ext xmlns:c16="http://schemas.microsoft.com/office/drawing/2014/chart" uri="{C3380CC4-5D6E-409C-BE32-E72D297353CC}">
              <c16:uniqueId val="{00000000-BA55-40CE-AE29-F701FFD7521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BA55-40CE-AE29-F701FFD7521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6-4B4D-9462-4B2F9BF1DF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6-4B4D-9462-4B2F9BF1DF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E9-426A-A086-6EBDA33B238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9-426A-A086-6EBDA33B238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67-41CD-909B-44AA28E6D42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7-41CD-909B-44AA28E6D42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F-483D-8C52-90F4B9E78B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F-483D-8C52-90F4B9E78B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534.80999999999995</c:v>
                </c:pt>
                <c:pt idx="1">
                  <c:v>478.48</c:v>
                </c:pt>
                <c:pt idx="2">
                  <c:v>436.72</c:v>
                </c:pt>
                <c:pt idx="3">
                  <c:v>387.65</c:v>
                </c:pt>
                <c:pt idx="4">
                  <c:v>325.76</c:v>
                </c:pt>
              </c:numCache>
            </c:numRef>
          </c:val>
          <c:extLst>
            <c:ext xmlns:c16="http://schemas.microsoft.com/office/drawing/2014/chart" uri="{C3380CC4-5D6E-409C-BE32-E72D297353CC}">
              <c16:uniqueId val="{00000000-923D-48A8-8035-9FF8DD4A76D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923D-48A8-8035-9FF8DD4A76D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108.72</c:v>
                </c:pt>
                <c:pt idx="1">
                  <c:v>116.8</c:v>
                </c:pt>
                <c:pt idx="2">
                  <c:v>113.36</c:v>
                </c:pt>
                <c:pt idx="3">
                  <c:v>115.51</c:v>
                </c:pt>
                <c:pt idx="4">
                  <c:v>116.92</c:v>
                </c:pt>
              </c:numCache>
            </c:numRef>
          </c:val>
          <c:extLst>
            <c:ext xmlns:c16="http://schemas.microsoft.com/office/drawing/2014/chart" uri="{C3380CC4-5D6E-409C-BE32-E72D297353CC}">
              <c16:uniqueId val="{00000000-147E-4021-A9C0-583A97B3AE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147E-4021-A9C0-583A97B3AE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155.88</c:v>
                </c:pt>
                <c:pt idx="1">
                  <c:v>147.62</c:v>
                </c:pt>
                <c:pt idx="2">
                  <c:v>153.94</c:v>
                </c:pt>
                <c:pt idx="3">
                  <c:v>151.79</c:v>
                </c:pt>
                <c:pt idx="4">
                  <c:v>148.86000000000001</c:v>
                </c:pt>
              </c:numCache>
            </c:numRef>
          </c:val>
          <c:extLst>
            <c:ext xmlns:c16="http://schemas.microsoft.com/office/drawing/2014/chart" uri="{C3380CC4-5D6E-409C-BE32-E72D297353CC}">
              <c16:uniqueId val="{00000000-58AB-457F-9B92-B44E8A161F7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58AB-457F-9B92-B44E8A161F7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松野町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60">
        <f>データ!$R$6</f>
        <v>4093</v>
      </c>
      <c r="AM8" s="60"/>
      <c r="AN8" s="60"/>
      <c r="AO8" s="60"/>
      <c r="AP8" s="60"/>
      <c r="AQ8" s="60"/>
      <c r="AR8" s="60"/>
      <c r="AS8" s="60"/>
      <c r="AT8" s="59">
        <f>データ!$S$6</f>
        <v>98.45</v>
      </c>
      <c r="AU8" s="59"/>
      <c r="AV8" s="59"/>
      <c r="AW8" s="59"/>
      <c r="AX8" s="59"/>
      <c r="AY8" s="59"/>
      <c r="AZ8" s="59"/>
      <c r="BA8" s="59"/>
      <c r="BB8" s="59">
        <f>データ!$T$6</f>
        <v>41.57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99.78</v>
      </c>
      <c r="Q10" s="59"/>
      <c r="R10" s="59"/>
      <c r="S10" s="59"/>
      <c r="T10" s="59"/>
      <c r="U10" s="59"/>
      <c r="V10" s="59"/>
      <c r="W10" s="60">
        <f>データ!$Q$6</f>
        <v>3260</v>
      </c>
      <c r="X10" s="60"/>
      <c r="Y10" s="60"/>
      <c r="Z10" s="60"/>
      <c r="AA10" s="60"/>
      <c r="AB10" s="60"/>
      <c r="AC10" s="60"/>
      <c r="AD10" s="2"/>
      <c r="AE10" s="2"/>
      <c r="AF10" s="2"/>
      <c r="AG10" s="2"/>
      <c r="AH10" s="2"/>
      <c r="AI10" s="2"/>
      <c r="AJ10" s="2"/>
      <c r="AK10" s="2"/>
      <c r="AL10" s="60">
        <f>データ!$U$6</f>
        <v>4028</v>
      </c>
      <c r="AM10" s="60"/>
      <c r="AN10" s="60"/>
      <c r="AO10" s="60"/>
      <c r="AP10" s="60"/>
      <c r="AQ10" s="60"/>
      <c r="AR10" s="60"/>
      <c r="AS10" s="60"/>
      <c r="AT10" s="59">
        <f>データ!$V$6</f>
        <v>80.239999999999995</v>
      </c>
      <c r="AU10" s="59"/>
      <c r="AV10" s="59"/>
      <c r="AW10" s="59"/>
      <c r="AX10" s="59"/>
      <c r="AY10" s="59"/>
      <c r="AZ10" s="59"/>
      <c r="BA10" s="59"/>
      <c r="BB10" s="59">
        <f>データ!$W$6</f>
        <v>50.2</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8Av1cDLKQTuH+c/l7HTuqXZ/zBccVdvfSWH6fBwI//aJdTb7cWfP+wWBK8LDbnPyb3RKefee6TM4eWkLL4u8/w==" saltValue="kSSyFWqzKRskxBXy7YxH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384844</v>
      </c>
      <c r="D6" s="33">
        <f t="shared" si="3"/>
        <v>47</v>
      </c>
      <c r="E6" s="33">
        <f t="shared" si="3"/>
        <v>1</v>
      </c>
      <c r="F6" s="33">
        <f t="shared" si="3"/>
        <v>0</v>
      </c>
      <c r="G6" s="33">
        <f t="shared" si="3"/>
        <v>0</v>
      </c>
      <c r="H6" s="33" t="str">
        <f t="shared" si="3"/>
        <v>愛媛県　松野町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99.78</v>
      </c>
      <c r="Q6" s="34">
        <f t="shared" si="3"/>
        <v>3260</v>
      </c>
      <c r="R6" s="34">
        <f t="shared" si="3"/>
        <v>4093</v>
      </c>
      <c r="S6" s="34">
        <f t="shared" si="3"/>
        <v>98.45</v>
      </c>
      <c r="T6" s="34">
        <f t="shared" si="3"/>
        <v>41.57</v>
      </c>
      <c r="U6" s="34">
        <f t="shared" si="3"/>
        <v>4028</v>
      </c>
      <c r="V6" s="34">
        <f t="shared" si="3"/>
        <v>80.239999999999995</v>
      </c>
      <c r="W6" s="34">
        <f t="shared" si="3"/>
        <v>50.2</v>
      </c>
      <c r="X6" s="35">
        <f>IF(X7="",NA(),X7)</f>
        <v>108.85</v>
      </c>
      <c r="Y6" s="35">
        <f t="shared" ref="Y6:AG6" si="4">IF(Y7="",NA(),Y7)</f>
        <v>117.7</v>
      </c>
      <c r="Z6" s="35">
        <f t="shared" si="4"/>
        <v>114.23</v>
      </c>
      <c r="AA6" s="35">
        <f t="shared" si="4"/>
        <v>115.73</v>
      </c>
      <c r="AB6" s="35">
        <f t="shared" si="4"/>
        <v>117.04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534.80999999999995</v>
      </c>
      <c r="BF6" s="35">
        <f t="shared" ref="BF6:BN6" si="7">IF(BF7="",NA(),BF7)</f>
        <v>478.48</v>
      </c>
      <c r="BG6" s="35">
        <f t="shared" si="7"/>
        <v>436.72</v>
      </c>
      <c r="BH6" s="35">
        <f t="shared" si="7"/>
        <v>387.65</v>
      </c>
      <c r="BI6" s="35">
        <f t="shared" si="7"/>
        <v>325.76</v>
      </c>
      <c r="BJ6" s="35">
        <f t="shared" si="7"/>
        <v>1113.76</v>
      </c>
      <c r="BK6" s="35">
        <f t="shared" si="7"/>
        <v>1125.69</v>
      </c>
      <c r="BL6" s="35">
        <f t="shared" si="7"/>
        <v>1134.67</v>
      </c>
      <c r="BM6" s="35">
        <f t="shared" si="7"/>
        <v>1144.79</v>
      </c>
      <c r="BN6" s="35">
        <f t="shared" si="7"/>
        <v>1061.58</v>
      </c>
      <c r="BO6" s="34" t="str">
        <f>IF(BO7="","",IF(BO7="-","【-】","【"&amp;SUBSTITUTE(TEXT(BO7,"#,##0.00"),"-","△")&amp;"】"))</f>
        <v>【1,141.75】</v>
      </c>
      <c r="BP6" s="35">
        <f>IF(BP7="",NA(),BP7)</f>
        <v>108.72</v>
      </c>
      <c r="BQ6" s="35">
        <f t="shared" ref="BQ6:BY6" si="8">IF(BQ7="",NA(),BQ7)</f>
        <v>116.8</v>
      </c>
      <c r="BR6" s="35">
        <f t="shared" si="8"/>
        <v>113.36</v>
      </c>
      <c r="BS6" s="35">
        <f t="shared" si="8"/>
        <v>115.51</v>
      </c>
      <c r="BT6" s="35">
        <f t="shared" si="8"/>
        <v>116.92</v>
      </c>
      <c r="BU6" s="35">
        <f t="shared" si="8"/>
        <v>34.25</v>
      </c>
      <c r="BV6" s="35">
        <f t="shared" si="8"/>
        <v>46.48</v>
      </c>
      <c r="BW6" s="35">
        <f t="shared" si="8"/>
        <v>40.6</v>
      </c>
      <c r="BX6" s="35">
        <f t="shared" si="8"/>
        <v>56.04</v>
      </c>
      <c r="BY6" s="35">
        <f t="shared" si="8"/>
        <v>58.52</v>
      </c>
      <c r="BZ6" s="34" t="str">
        <f>IF(BZ7="","",IF(BZ7="-","【-】","【"&amp;SUBSTITUTE(TEXT(BZ7,"#,##0.00"),"-","△")&amp;"】"))</f>
        <v>【54.93】</v>
      </c>
      <c r="CA6" s="35">
        <f>IF(CA7="",NA(),CA7)</f>
        <v>155.88</v>
      </c>
      <c r="CB6" s="35">
        <f t="shared" ref="CB6:CJ6" si="9">IF(CB7="",NA(),CB7)</f>
        <v>147.62</v>
      </c>
      <c r="CC6" s="35">
        <f t="shared" si="9"/>
        <v>153.94</v>
      </c>
      <c r="CD6" s="35">
        <f t="shared" si="9"/>
        <v>151.79</v>
      </c>
      <c r="CE6" s="35">
        <f t="shared" si="9"/>
        <v>148.86000000000001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99.4</v>
      </c>
      <c r="CM6" s="35">
        <f t="shared" ref="CM6:CU6" si="10">IF(CM7="",NA(),CM7)</f>
        <v>99.31</v>
      </c>
      <c r="CN6" s="35">
        <f t="shared" si="10"/>
        <v>96.42</v>
      </c>
      <c r="CO6" s="35">
        <f t="shared" si="10"/>
        <v>94.49</v>
      </c>
      <c r="CP6" s="35">
        <f t="shared" si="10"/>
        <v>103.41</v>
      </c>
      <c r="CQ6" s="35">
        <f t="shared" si="10"/>
        <v>57.55</v>
      </c>
      <c r="CR6" s="35">
        <f t="shared" si="10"/>
        <v>57.43</v>
      </c>
      <c r="CS6" s="35">
        <f t="shared" si="10"/>
        <v>57.29</v>
      </c>
      <c r="CT6" s="35">
        <f t="shared" si="10"/>
        <v>55.9</v>
      </c>
      <c r="CU6" s="35">
        <f t="shared" si="10"/>
        <v>57.3</v>
      </c>
      <c r="CV6" s="34" t="str">
        <f>IF(CV7="","",IF(CV7="-","【-】","【"&amp;SUBSTITUTE(TEXT(CV7,"#,##0.00"),"-","△")&amp;"】"))</f>
        <v>【56.91】</v>
      </c>
      <c r="CW6" s="35">
        <f>IF(CW7="",NA(),CW7)</f>
        <v>71.3</v>
      </c>
      <c r="CX6" s="35">
        <f t="shared" ref="CX6:DF6" si="11">IF(CX7="",NA(),CX7)</f>
        <v>71.69</v>
      </c>
      <c r="CY6" s="35">
        <f t="shared" si="11"/>
        <v>72.11</v>
      </c>
      <c r="CZ6" s="35">
        <f t="shared" si="11"/>
        <v>73.84</v>
      </c>
      <c r="DA6" s="35">
        <f t="shared" si="11"/>
        <v>70.959999999999994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384844</v>
      </c>
      <c r="D7" s="37">
        <v>47</v>
      </c>
      <c r="E7" s="37">
        <v>1</v>
      </c>
      <c r="F7" s="37">
        <v>0</v>
      </c>
      <c r="G7" s="37">
        <v>0</v>
      </c>
      <c r="H7" s="37" t="s">
        <v>108</v>
      </c>
      <c r="I7" s="37" t="s">
        <v>109</v>
      </c>
      <c r="J7" s="37" t="s">
        <v>110</v>
      </c>
      <c r="K7" s="37" t="s">
        <v>111</v>
      </c>
      <c r="L7" s="37" t="s">
        <v>112</v>
      </c>
      <c r="M7" s="37" t="s">
        <v>113</v>
      </c>
      <c r="N7" s="38" t="s">
        <v>114</v>
      </c>
      <c r="O7" s="38" t="s">
        <v>115</v>
      </c>
      <c r="P7" s="38">
        <v>99.78</v>
      </c>
      <c r="Q7" s="38">
        <v>3260</v>
      </c>
      <c r="R7" s="38">
        <v>4093</v>
      </c>
      <c r="S7" s="38">
        <v>98.45</v>
      </c>
      <c r="T7" s="38">
        <v>41.57</v>
      </c>
      <c r="U7" s="38">
        <v>4028</v>
      </c>
      <c r="V7" s="38">
        <v>80.239999999999995</v>
      </c>
      <c r="W7" s="38">
        <v>50.2</v>
      </c>
      <c r="X7" s="38">
        <v>108.85</v>
      </c>
      <c r="Y7" s="38">
        <v>117.7</v>
      </c>
      <c r="Z7" s="38">
        <v>114.23</v>
      </c>
      <c r="AA7" s="38">
        <v>115.73</v>
      </c>
      <c r="AB7" s="38">
        <v>117.04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534.80999999999995</v>
      </c>
      <c r="BF7" s="38">
        <v>478.48</v>
      </c>
      <c r="BG7" s="38">
        <v>436.72</v>
      </c>
      <c r="BH7" s="38">
        <v>387.65</v>
      </c>
      <c r="BI7" s="38">
        <v>325.76</v>
      </c>
      <c r="BJ7" s="38">
        <v>1113.76</v>
      </c>
      <c r="BK7" s="38">
        <v>1125.69</v>
      </c>
      <c r="BL7" s="38">
        <v>1134.67</v>
      </c>
      <c r="BM7" s="38">
        <v>1144.79</v>
      </c>
      <c r="BN7" s="38">
        <v>1061.58</v>
      </c>
      <c r="BO7" s="38">
        <v>1141.75</v>
      </c>
      <c r="BP7" s="38">
        <v>108.72</v>
      </c>
      <c r="BQ7" s="38">
        <v>116.8</v>
      </c>
      <c r="BR7" s="38">
        <v>113.36</v>
      </c>
      <c r="BS7" s="38">
        <v>115.51</v>
      </c>
      <c r="BT7" s="38">
        <v>116.92</v>
      </c>
      <c r="BU7" s="38">
        <v>34.25</v>
      </c>
      <c r="BV7" s="38">
        <v>46.48</v>
      </c>
      <c r="BW7" s="38">
        <v>40.6</v>
      </c>
      <c r="BX7" s="38">
        <v>56.04</v>
      </c>
      <c r="BY7" s="38">
        <v>58.52</v>
      </c>
      <c r="BZ7" s="38">
        <v>54.93</v>
      </c>
      <c r="CA7" s="38">
        <v>155.88</v>
      </c>
      <c r="CB7" s="38">
        <v>147.62</v>
      </c>
      <c r="CC7" s="38">
        <v>153.94</v>
      </c>
      <c r="CD7" s="38">
        <v>151.79</v>
      </c>
      <c r="CE7" s="38">
        <v>148.86000000000001</v>
      </c>
      <c r="CF7" s="38">
        <v>501.18</v>
      </c>
      <c r="CG7" s="38">
        <v>376.61</v>
      </c>
      <c r="CH7" s="38">
        <v>440.03</v>
      </c>
      <c r="CI7" s="38">
        <v>304.35000000000002</v>
      </c>
      <c r="CJ7" s="38">
        <v>296.3</v>
      </c>
      <c r="CK7" s="38">
        <v>292.18</v>
      </c>
      <c r="CL7" s="38">
        <v>99.4</v>
      </c>
      <c r="CM7" s="38">
        <v>99.31</v>
      </c>
      <c r="CN7" s="38">
        <v>96.42</v>
      </c>
      <c r="CO7" s="38">
        <v>94.49</v>
      </c>
      <c r="CP7" s="38">
        <v>103.41</v>
      </c>
      <c r="CQ7" s="38">
        <v>57.55</v>
      </c>
      <c r="CR7" s="38">
        <v>57.43</v>
      </c>
      <c r="CS7" s="38">
        <v>57.29</v>
      </c>
      <c r="CT7" s="38">
        <v>55.9</v>
      </c>
      <c r="CU7" s="38">
        <v>57.3</v>
      </c>
      <c r="CV7" s="38">
        <v>56.91</v>
      </c>
      <c r="CW7" s="38">
        <v>71.3</v>
      </c>
      <c r="CX7" s="38">
        <v>71.69</v>
      </c>
      <c r="CY7" s="38">
        <v>72.11</v>
      </c>
      <c r="CZ7" s="38">
        <v>73.84</v>
      </c>
      <c r="DA7" s="38">
        <v>70.959999999999994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松野町</cp:lastModifiedBy>
  <cp:lastPrinted>2019-02-12T23:58:27Z</cp:lastPrinted>
  <dcterms:created xsi:type="dcterms:W3CDTF">2018-12-03T08:45:20Z</dcterms:created>
  <dcterms:modified xsi:type="dcterms:W3CDTF">2019-02-13T00:41:49Z</dcterms:modified>
  <cp:category/>
</cp:coreProperties>
</file>