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kk001fs\上水-経理\経営比較分析表\H30経営分析（H29決算分）\"/>
    </mc:Choice>
  </mc:AlternateContent>
  <workbookProtection workbookAlgorithmName="SHA-512" workbookHashValue="GI7pmV/scMOIj6tPU/S3D8VrPRwRP2pV4BcAWrkQer58ppnYUH8yVWKuJb3zb5YkdTdDEQT2cQ7ajHJDTvzihg==" workbookSaltValue="CbTxpNxzuFwd8xna0Z7z2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<sst xmlns="http://schemas.openxmlformats.org/spreadsheetml/2006/main" count="232" uniqueCount="120">
  <si>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</si>
  <si>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</si>
  <si>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</si>
  <si>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</si>
  <si>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</si>
  <si>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</si>
  <si>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</si>
  <si>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</si>
  <si>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</si>
  <si>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</si>
  <si>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</si>
  <si>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</si>
  <si>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</si>
  <si>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</si>
  <si>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</si>
  <si>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</si>
  <si>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</si>
  <si>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</si>
  <si>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</si>
  <si>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</si>
  <si>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</si>
  <si>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</si>
  <si>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</si>
  <si>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</si>
  <si>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</si>
  <si>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</si>
  <si>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</si>
  <si>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</si>
  <si>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</si>
  <si>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</si>
  <si>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</si>
  <si>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</si>
  <si>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</si>
  <si>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</si>
  <si>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</si>
  <si>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</si>
  <si>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</si>
  <si>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</si>
  <si>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</si>
  <si>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</si>
  <si>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</si>
  <si>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</si>
  <si>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</si>
  <si>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</si>
  <si>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</si>
  <si>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</si>
  <si>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</si>
  <si>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</si>
  <si>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</si>
  <si>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</si>
  <si>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</si>
  <si>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</si>
  <si>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</si>
  <si>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</si>
  <si>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</si>
  <si>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</si>
  <si>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</si>
  <si>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</si>
  <si>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</si>
  <si>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</si>
  <si>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</si>
  <si>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</si>
  <si>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</si>
  <si>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</si>
  <si>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</si>
  <si>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</si>
  <si>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</si>
  <si>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</si>
  <si>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</si>
  <si>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</si>
  <si>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</si>
  <si>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</si>
  <si>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</si>
  <si>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</si>
  <si>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</si>
  <si>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</si>
  <si>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</si>
  <si>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</si>
  <si>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</si>
  <si>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</si>
  <si>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</si>
  <si>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</si>
  <si>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</si>
  <si>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</si>
  <si>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</si>
  <si>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</si>
  <si>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</si>
  <si>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</si>
  <si>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</si>
  <si>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</si>
  <si>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</si>
  <si>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</si>
  <si>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</si>
  <si>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</si>
  <si>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</si>
  <si>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</si>
  <si>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</si>
  <si>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</si>
  <si>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</si>
  <si>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</si>
  <si>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</si>
  <si>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</si>
  <si>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</si>
  <si>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</si>
  <si>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</si>
  <si>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</si>
  <si>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</si>
  <si>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</si>
  <si>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</si>
  <si>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</si>
  <si>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</si>
  <si>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</si>
  <si>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</si>
  <si>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</si>
  <si>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</si>
  <si>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</si>
  <si>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</si>
  <si>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⑤料金回収率」について、ともに100％を上回っており現段階では経営に必要な経費を水道料金で賄えている状況といえる。ただここ２年は類似団体を下回る結果となった。また「⑥給水原価」についても類似団体よりも高く費用がかかっていることとなっている。これらの要因は浄水場更新工事において既存施設の除却の際に生じる資産減耗費によるものである。
「④企業債残高対給水収益比率」が年々増加傾向にあり、今後の施設更新においても企業債に依存することが考えられる為、更なる費用削減や更新投資等に充てる財源の確保に努めていく必要がある。
「⑦施設利用率」については類似団体の平均値より下回っているが、現在更新中の施設においてダウンサイジングを計画しており今後数値の改善が期待できる。
　また「⑧有収率」についても平均値より下回っているが、高水圧地域の解消に向けて事業を実施中であり、併せて漏水調査を強化し、漏水による無効水量の減少に努めていきたい。</t>
    <rPh sb="3" eb="5">
      <t>ケイジョウ</t>
    </rPh>
    <rPh sb="5" eb="7">
      <t>シュウシ</t>
    </rPh>
    <rPh sb="7" eb="9">
      <t>ヒリツ</t>
    </rPh>
    <rPh sb="12" eb="14">
      <t>リョウキン</t>
    </rPh>
    <rPh sb="14" eb="16">
      <t>カイシュウ</t>
    </rPh>
    <rPh sb="16" eb="17">
      <t>リツ</t>
    </rPh>
    <rPh sb="31" eb="33">
      <t>ウワマワ</t>
    </rPh>
    <rPh sb="37" eb="40">
      <t>ゲンダンカイ</t>
    </rPh>
    <rPh sb="42" eb="44">
      <t>ケイエイ</t>
    </rPh>
    <rPh sb="45" eb="47">
      <t>ヒツヨウ</t>
    </rPh>
    <rPh sb="48" eb="50">
      <t>ケイヒ</t>
    </rPh>
    <rPh sb="51" eb="53">
      <t>スイドウ</t>
    </rPh>
    <rPh sb="53" eb="55">
      <t>リョウキン</t>
    </rPh>
    <rPh sb="56" eb="57">
      <t>マカナ</t>
    </rPh>
    <rPh sb="61" eb="63">
      <t>ジョウキョウ</t>
    </rPh>
    <rPh sb="73" eb="74">
      <t>ネン</t>
    </rPh>
    <rPh sb="75" eb="77">
      <t>ルイジ</t>
    </rPh>
    <rPh sb="77" eb="79">
      <t>ダンタイ</t>
    </rPh>
    <rPh sb="80" eb="82">
      <t>シタマワ</t>
    </rPh>
    <rPh sb="83" eb="85">
      <t>ケッカ</t>
    </rPh>
    <rPh sb="94" eb="96">
      <t>キュウスイ</t>
    </rPh>
    <rPh sb="96" eb="98">
      <t>ゲンカ</t>
    </rPh>
    <rPh sb="104" eb="106">
      <t>ルイジ</t>
    </rPh>
    <rPh sb="106" eb="108">
      <t>ダンタイ</t>
    </rPh>
    <rPh sb="111" eb="112">
      <t>タカ</t>
    </rPh>
    <rPh sb="113" eb="115">
      <t>ヒヨウ</t>
    </rPh>
    <rPh sb="135" eb="137">
      <t>ヨウイン</t>
    </rPh>
    <rPh sb="138" eb="141">
      <t>ジョウスイジョウ</t>
    </rPh>
    <rPh sb="141" eb="143">
      <t>コウシン</t>
    </rPh>
    <rPh sb="143" eb="145">
      <t>コウジ</t>
    </rPh>
    <rPh sb="149" eb="151">
      <t>キゾン</t>
    </rPh>
    <rPh sb="151" eb="153">
      <t>シセツ</t>
    </rPh>
    <rPh sb="154" eb="156">
      <t>ジョキャク</t>
    </rPh>
    <rPh sb="157" eb="158">
      <t>サイ</t>
    </rPh>
    <rPh sb="159" eb="160">
      <t>ショウ</t>
    </rPh>
    <rPh sb="162" eb="164">
      <t>シサン</t>
    </rPh>
    <rPh sb="164" eb="166">
      <t>ゲンモウ</t>
    </rPh>
    <rPh sb="166" eb="167">
      <t>ヒ</t>
    </rPh>
    <rPh sb="193" eb="195">
      <t>ネンネン</t>
    </rPh>
    <rPh sb="195" eb="197">
      <t>ゾウカ</t>
    </rPh>
    <rPh sb="197" eb="199">
      <t>ケイコウ</t>
    </rPh>
    <phoneticPr fontId="17"/>
  </si>
  <si>
    <t>　「②管路経年化率」より法定耐用年数を経過した管路について類似団体と比較しても少ないが年々増加傾向にある。また管路以外の資産（建物、構築物、機械など）の多くも耐用年数に近づいている。そのため「①有形固定資産減価償却率」では減価償却が進んでいることを示しており類似団体と比較しても高い数値となっている。
「③管路更新率」については年度によりバラつきがあるが、今なお多くの老朽管を抱えている状況である。今後は現在策定中のアセットマネジメントの結果を踏まえ、更新の優先順位づけや平準化を図り、効率的に更新を進めていく必要がある。</t>
    <rPh sb="153" eb="155">
      <t>カンロ</t>
    </rPh>
    <rPh sb="155" eb="157">
      <t>コウシン</t>
    </rPh>
    <rPh sb="157" eb="158">
      <t>リツ</t>
    </rPh>
    <rPh sb="164" eb="166">
      <t>ネンド</t>
    </rPh>
    <rPh sb="178" eb="179">
      <t>イマ</t>
    </rPh>
    <rPh sb="181" eb="182">
      <t>オオ</t>
    </rPh>
    <rPh sb="184" eb="186">
      <t>ロウキュウ</t>
    </rPh>
    <rPh sb="186" eb="187">
      <t>カン</t>
    </rPh>
    <rPh sb="188" eb="189">
      <t>カカ</t>
    </rPh>
    <rPh sb="193" eb="195">
      <t>ジョウキョウ</t>
    </rPh>
    <rPh sb="199" eb="201">
      <t>コンゴ</t>
    </rPh>
    <rPh sb="202" eb="204">
      <t>ゲンザイ</t>
    </rPh>
    <rPh sb="204" eb="207">
      <t>サクテイチュウ</t>
    </rPh>
    <rPh sb="219" eb="221">
      <t>ケッカ</t>
    </rPh>
    <rPh sb="222" eb="223">
      <t>フ</t>
    </rPh>
    <rPh sb="226" eb="228">
      <t>コウシン</t>
    </rPh>
    <rPh sb="229" eb="231">
      <t>ユウセン</t>
    </rPh>
    <rPh sb="231" eb="233">
      <t>ジュンイ</t>
    </rPh>
    <rPh sb="240" eb="241">
      <t>ハカ</t>
    </rPh>
    <rPh sb="243" eb="246">
      <t>コウリツテキ</t>
    </rPh>
    <rPh sb="250" eb="251">
      <t>スス</t>
    </rPh>
    <rPh sb="255" eb="257">
      <t>ヒツヨウ</t>
    </rPh>
    <phoneticPr fontId="17"/>
  </si>
  <si>
    <t>　本市水道事業においては法定耐用年数に近づいた資産が多く存在しており、現在更新中の中田井浄水場のほか、場外施設や管路の更新が重要となってきている。施設利用率が低い状況であるということも念頭に置き、水道施設の統廃合等、効率的な施設更新をしていかなくてはならない。
　現段階では安定している経営状況でも、今後の更新投資の財源確保については企業債に頼らざるを得ない状況であることから、水道料金の見直しについても検討する必要がある。 
それらを踏まえ、現在策定中の「四国中央市水道事業ビジョン」で、現状と課題分析、アセットマネジメントによる適切な投資計画により健全な運営を確保していきたいと考えている。</t>
    <rPh sb="1" eb="2">
      <t>ホン</t>
    </rPh>
    <rPh sb="35" eb="37">
      <t>ゲンザイ</t>
    </rPh>
    <rPh sb="37" eb="40">
      <t>コウシンチュウ</t>
    </rPh>
    <rPh sb="41" eb="42">
      <t>ナカ</t>
    </rPh>
    <rPh sb="42" eb="43">
      <t>ダ</t>
    </rPh>
    <rPh sb="43" eb="44">
      <t>イ</t>
    </rPh>
    <rPh sb="44" eb="47">
      <t>ジョウスイジョウ</t>
    </rPh>
    <rPh sb="51" eb="53">
      <t>ジョウガイ</t>
    </rPh>
    <rPh sb="53" eb="55">
      <t>シセツ</t>
    </rPh>
    <rPh sb="56" eb="58">
      <t>カンロ</t>
    </rPh>
    <rPh sb="108" eb="111">
      <t>コウリツテキ</t>
    </rPh>
    <rPh sb="112" eb="114">
      <t>シセツ</t>
    </rPh>
    <rPh sb="114" eb="116">
      <t>コウシン</t>
    </rPh>
    <rPh sb="206" eb="208">
      <t>ヒツヨウ</t>
    </rPh>
    <rPh sb="222" eb="224">
      <t>ゲンザイ</t>
    </rPh>
    <rPh sb="224" eb="227">
      <t>サクテイチュウ</t>
    </rPh>
    <rPh sb="229" eb="234">
      <t>シコクチュウオウシ</t>
    </rPh>
    <rPh sb="234" eb="236">
      <t>スイドウ</t>
    </rPh>
    <rPh sb="236" eb="238">
      <t>ジギョウ</t>
    </rPh>
    <rPh sb="245" eb="247">
      <t>ゲンジョウ</t>
    </rPh>
    <rPh sb="248" eb="250">
      <t>カダイ</t>
    </rPh>
    <rPh sb="250" eb="252">
      <t>ブンセキ</t>
    </rPh>
    <rPh sb="266" eb="268">
      <t>テキセツ</t>
    </rPh>
    <rPh sb="269" eb="271">
      <t>トウシ</t>
    </rPh>
    <rPh sb="271" eb="273">
      <t>ケイカク</t>
    </rPh>
    <rPh sb="276" eb="278">
      <t>ケンゼン</t>
    </rPh>
    <rPh sb="279" eb="281">
      <t>ウンエイ</t>
    </rPh>
    <rPh sb="282" eb="284">
      <t>カクホ</t>
    </rPh>
    <rPh sb="291" eb="292">
      <t>カンガ</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</si>
</sst>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0.49</c:v>
                </c:pt>
                <c:pt idx="1">
                  <c:v>0.34</c:v>
                </c:pt>
                <c:pt idx="2">
                  <c:v>1.05</c:v>
                </c:pt>
                <c:pt idx="3">
                  <c:v>1.39</c:v>
                </c:pt>
                <c:pt idx="4">
                  <c:v>0.24</c:v>
                </c:pt>
              </c:numCache>
            </c:numRef>
          </c:val>
          <c:extLst xmlns:c16r2="http://schemas.microsoft.com/office/drawing/2015/06/chart">
            <c:ext xmlns:c16="http://schemas.microsoft.com/office/drawing/2014/chart" uri="{C3380CC4-5D6E-409C-BE32-E72D297353CC}">
              <c16:uniqueId val="{00000000-74B5-48D3-A8F6-A102BAB96283}"/>
            </c:ext>
          </c:extLst>
        </c:ser>
        <c:dLbls>
          <c:showLegendKey val="0"/>
          <c:showVal val="0"/>
          <c:showCatName val="0"/>
          <c:showSerName val="0"/>
          <c:showPercent val="0"/>
          <c:showBubbleSize val="0"/>
        </c:dLbls>
        <c:gapWidth val="150"/>
        <c:axId val="244016272"/>
        <c:axId val="24401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74B5-48D3-A8F6-A102BAB96283}"/>
            </c:ext>
          </c:extLst>
        </c:ser>
        <c:dLbls>
          <c:showLegendKey val="0"/>
          <c:showVal val="0"/>
          <c:showCatName val="0"/>
          <c:showSerName val="0"/>
          <c:showPercent val="0"/>
          <c:showBubbleSize val="0"/>
        </c:dLbls>
        <c:marker val="1"/>
        <c:smooth val="0"/>
        <c:axId val="244016272"/>
        <c:axId val="244016664"/>
      </c:lineChart>
      <c:dateAx>
        <c:axId val="244016272"/>
        <c:scaling>
          <c:orientation val="minMax"/>
        </c:scaling>
        <c:delete val="1"/>
        <c:axPos val="b"/>
        <c:numFmt formatCode="ge" sourceLinked="1"/>
        <c:majorTickMark val="none"/>
        <c:minorTickMark val="none"/>
        <c:tickLblPos val="none"/>
        <c:crossAx val="244016664"/>
        <c:crosses val="autoZero"/>
        <c:auto val="1"/>
        <c:lblOffset val="100"/>
        <c:baseTimeUnit val="years"/>
      </c:dateAx>
      <c:valAx>
        <c:axId val="24401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1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52.88</c:v>
                </c:pt>
                <c:pt idx="1">
                  <c:v>51.78</c:v>
                </c:pt>
                <c:pt idx="2">
                  <c:v>51.3</c:v>
                </c:pt>
                <c:pt idx="3">
                  <c:v>50.1</c:v>
                </c:pt>
                <c:pt idx="4">
                  <c:v>51.02</c:v>
                </c:pt>
              </c:numCache>
            </c:numRef>
          </c:val>
          <c:extLst xmlns:c16r2="http://schemas.microsoft.com/office/drawing/2015/06/chart">
            <c:ext xmlns:c16="http://schemas.microsoft.com/office/drawing/2014/chart" uri="{C3380CC4-5D6E-409C-BE32-E72D297353CC}">
              <c16:uniqueId val="{00000000-6460-4411-B3CA-94C899A66ECE}"/>
            </c:ext>
          </c:extLst>
        </c:ser>
        <c:dLbls>
          <c:showLegendKey val="0"/>
          <c:showVal val="0"/>
          <c:showCatName val="0"/>
          <c:showSerName val="0"/>
          <c:showPercent val="0"/>
          <c:showBubbleSize val="0"/>
        </c:dLbls>
        <c:gapWidth val="150"/>
        <c:axId val="244457632"/>
        <c:axId val="24445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6460-4411-B3CA-94C899A66ECE}"/>
            </c:ext>
          </c:extLst>
        </c:ser>
        <c:dLbls>
          <c:showLegendKey val="0"/>
          <c:showVal val="0"/>
          <c:showCatName val="0"/>
          <c:showSerName val="0"/>
          <c:showPercent val="0"/>
          <c:showBubbleSize val="0"/>
        </c:dLbls>
        <c:marker val="1"/>
        <c:smooth val="0"/>
        <c:axId val="244457632"/>
        <c:axId val="244458024"/>
      </c:lineChart>
      <c:dateAx>
        <c:axId val="244457632"/>
        <c:scaling>
          <c:orientation val="minMax"/>
        </c:scaling>
        <c:delete val="1"/>
        <c:axPos val="b"/>
        <c:numFmt formatCode="ge" sourceLinked="1"/>
        <c:majorTickMark val="none"/>
        <c:minorTickMark val="none"/>
        <c:tickLblPos val="none"/>
        <c:crossAx val="244458024"/>
        <c:crosses val="autoZero"/>
        <c:auto val="1"/>
        <c:lblOffset val="100"/>
        <c:baseTimeUnit val="years"/>
      </c:dateAx>
      <c:valAx>
        <c:axId val="24445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84.76</c:v>
                </c:pt>
                <c:pt idx="1">
                  <c:v>84</c:v>
                </c:pt>
                <c:pt idx="2">
                  <c:v>83.65</c:v>
                </c:pt>
                <c:pt idx="3">
                  <c:v>85.86</c:v>
                </c:pt>
                <c:pt idx="4">
                  <c:v>83.34</c:v>
                </c:pt>
              </c:numCache>
            </c:numRef>
          </c:val>
          <c:extLst xmlns:c16r2="http://schemas.microsoft.com/office/drawing/2015/06/chart">
            <c:ext xmlns:c16="http://schemas.microsoft.com/office/drawing/2014/chart" uri="{C3380CC4-5D6E-409C-BE32-E72D297353CC}">
              <c16:uniqueId val="{00000000-2C34-499E-96EC-59F39A9342A3}"/>
            </c:ext>
          </c:extLst>
        </c:ser>
        <c:dLbls>
          <c:showLegendKey val="0"/>
          <c:showVal val="0"/>
          <c:showCatName val="0"/>
          <c:showSerName val="0"/>
          <c:showPercent val="0"/>
          <c:showBubbleSize val="0"/>
        </c:dLbls>
        <c:gapWidth val="150"/>
        <c:axId val="243511960"/>
        <c:axId val="24351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2C34-499E-96EC-59F39A9342A3}"/>
            </c:ext>
          </c:extLst>
        </c:ser>
        <c:dLbls>
          <c:showLegendKey val="0"/>
          <c:showVal val="0"/>
          <c:showCatName val="0"/>
          <c:showSerName val="0"/>
          <c:showPercent val="0"/>
          <c:showBubbleSize val="0"/>
        </c:dLbls>
        <c:marker val="1"/>
        <c:smooth val="0"/>
        <c:axId val="243511960"/>
        <c:axId val="243512352"/>
      </c:lineChart>
      <c:dateAx>
        <c:axId val="243511960"/>
        <c:scaling>
          <c:orientation val="minMax"/>
        </c:scaling>
        <c:delete val="1"/>
        <c:axPos val="b"/>
        <c:numFmt formatCode="ge" sourceLinked="1"/>
        <c:majorTickMark val="none"/>
        <c:minorTickMark val="none"/>
        <c:tickLblPos val="none"/>
        <c:crossAx val="243512352"/>
        <c:crosses val="autoZero"/>
        <c:auto val="1"/>
        <c:lblOffset val="100"/>
        <c:baseTimeUnit val="years"/>
      </c:dateAx>
      <c:valAx>
        <c:axId val="2435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51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126.88</c:v>
                </c:pt>
                <c:pt idx="1">
                  <c:v>121.44</c:v>
                </c:pt>
                <c:pt idx="2">
                  <c:v>121.09</c:v>
                </c:pt>
                <c:pt idx="3">
                  <c:v>106.39</c:v>
                </c:pt>
                <c:pt idx="4">
                  <c:v>106.45</c:v>
                </c:pt>
              </c:numCache>
            </c:numRef>
          </c:val>
          <c:extLst xmlns:c16r2="http://schemas.microsoft.com/office/drawing/2015/06/chart">
            <c:ext xmlns:c16="http://schemas.microsoft.com/office/drawing/2014/chart" uri="{C3380CC4-5D6E-409C-BE32-E72D297353CC}">
              <c16:uniqueId val="{00000000-9238-4553-96A6-B7F94AB90943}"/>
            </c:ext>
          </c:extLst>
        </c:ser>
        <c:dLbls>
          <c:showLegendKey val="0"/>
          <c:showVal val="0"/>
          <c:showCatName val="0"/>
          <c:showSerName val="0"/>
          <c:showPercent val="0"/>
          <c:showBubbleSize val="0"/>
        </c:dLbls>
        <c:gapWidth val="150"/>
        <c:axId val="244017840"/>
        <c:axId val="24401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9238-4553-96A6-B7F94AB90943}"/>
            </c:ext>
          </c:extLst>
        </c:ser>
        <c:dLbls>
          <c:showLegendKey val="0"/>
          <c:showVal val="0"/>
          <c:showCatName val="0"/>
          <c:showSerName val="0"/>
          <c:showPercent val="0"/>
          <c:showBubbleSize val="0"/>
        </c:dLbls>
        <c:marker val="1"/>
        <c:smooth val="0"/>
        <c:axId val="244017840"/>
        <c:axId val="244018232"/>
      </c:lineChart>
      <c:dateAx>
        <c:axId val="244017840"/>
        <c:scaling>
          <c:orientation val="minMax"/>
        </c:scaling>
        <c:delete val="1"/>
        <c:axPos val="b"/>
        <c:numFmt formatCode="ge" sourceLinked="1"/>
        <c:majorTickMark val="none"/>
        <c:minorTickMark val="none"/>
        <c:tickLblPos val="none"/>
        <c:crossAx val="244018232"/>
        <c:crosses val="autoZero"/>
        <c:auto val="1"/>
        <c:lblOffset val="100"/>
        <c:baseTimeUnit val="years"/>
      </c:dateAx>
      <c:valAx>
        <c:axId val="244018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01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56.53</c:v>
                </c:pt>
                <c:pt idx="1">
                  <c:v>57.45</c:v>
                </c:pt>
                <c:pt idx="2">
                  <c:v>56.19</c:v>
                </c:pt>
                <c:pt idx="3">
                  <c:v>55.88</c:v>
                </c:pt>
                <c:pt idx="4">
                  <c:v>55.48</c:v>
                </c:pt>
              </c:numCache>
            </c:numRef>
          </c:val>
          <c:extLst xmlns:c16r2="http://schemas.microsoft.com/office/drawing/2015/06/chart">
            <c:ext xmlns:c16="http://schemas.microsoft.com/office/drawing/2014/chart" uri="{C3380CC4-5D6E-409C-BE32-E72D297353CC}">
              <c16:uniqueId val="{00000000-B702-4FF2-ACD4-76F775820BBE}"/>
            </c:ext>
          </c:extLst>
        </c:ser>
        <c:dLbls>
          <c:showLegendKey val="0"/>
          <c:showVal val="0"/>
          <c:showCatName val="0"/>
          <c:showSerName val="0"/>
          <c:showPercent val="0"/>
          <c:showBubbleSize val="0"/>
        </c:dLbls>
        <c:gapWidth val="150"/>
        <c:axId val="243191712"/>
        <c:axId val="24319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B702-4FF2-ACD4-76F775820BBE}"/>
            </c:ext>
          </c:extLst>
        </c:ser>
        <c:dLbls>
          <c:showLegendKey val="0"/>
          <c:showVal val="0"/>
          <c:showCatName val="0"/>
          <c:showSerName val="0"/>
          <c:showPercent val="0"/>
          <c:showBubbleSize val="0"/>
        </c:dLbls>
        <c:marker val="1"/>
        <c:smooth val="0"/>
        <c:axId val="243191712"/>
        <c:axId val="243192104"/>
      </c:lineChart>
      <c:dateAx>
        <c:axId val="243191712"/>
        <c:scaling>
          <c:orientation val="minMax"/>
        </c:scaling>
        <c:delete val="1"/>
        <c:axPos val="b"/>
        <c:numFmt formatCode="ge" sourceLinked="1"/>
        <c:majorTickMark val="none"/>
        <c:minorTickMark val="none"/>
        <c:tickLblPos val="none"/>
        <c:crossAx val="243192104"/>
        <c:crosses val="autoZero"/>
        <c:auto val="1"/>
        <c:lblOffset val="100"/>
        <c:baseTimeUnit val="years"/>
      </c:dateAx>
      <c:valAx>
        <c:axId val="24319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1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3.45</c:v>
                </c:pt>
                <c:pt idx="1">
                  <c:v>7.92</c:v>
                </c:pt>
                <c:pt idx="2">
                  <c:v>7.99</c:v>
                </c:pt>
                <c:pt idx="3">
                  <c:v>9.81</c:v>
                </c:pt>
                <c:pt idx="4">
                  <c:v>12.45</c:v>
                </c:pt>
              </c:numCache>
            </c:numRef>
          </c:val>
          <c:extLst xmlns:c16r2="http://schemas.microsoft.com/office/drawing/2015/06/chart">
            <c:ext xmlns:c16="http://schemas.microsoft.com/office/drawing/2014/chart" uri="{C3380CC4-5D6E-409C-BE32-E72D297353CC}">
              <c16:uniqueId val="{00000000-6F4C-4D5C-8D8A-54E50748EBF1}"/>
            </c:ext>
          </c:extLst>
        </c:ser>
        <c:dLbls>
          <c:showLegendKey val="0"/>
          <c:showVal val="0"/>
          <c:showCatName val="0"/>
          <c:showSerName val="0"/>
          <c:showPercent val="0"/>
          <c:showBubbleSize val="0"/>
        </c:dLbls>
        <c:gapWidth val="150"/>
        <c:axId val="243193280"/>
        <c:axId val="24319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6F4C-4D5C-8D8A-54E50748EBF1}"/>
            </c:ext>
          </c:extLst>
        </c:ser>
        <c:dLbls>
          <c:showLegendKey val="0"/>
          <c:showVal val="0"/>
          <c:showCatName val="0"/>
          <c:showSerName val="0"/>
          <c:showPercent val="0"/>
          <c:showBubbleSize val="0"/>
        </c:dLbls>
        <c:marker val="1"/>
        <c:smooth val="0"/>
        <c:axId val="243193280"/>
        <c:axId val="243193672"/>
      </c:lineChart>
      <c:dateAx>
        <c:axId val="243193280"/>
        <c:scaling>
          <c:orientation val="minMax"/>
        </c:scaling>
        <c:delete val="1"/>
        <c:axPos val="b"/>
        <c:numFmt formatCode="ge" sourceLinked="1"/>
        <c:majorTickMark val="none"/>
        <c:minorTickMark val="none"/>
        <c:tickLblPos val="none"/>
        <c:crossAx val="243193672"/>
        <c:crosses val="autoZero"/>
        <c:auto val="1"/>
        <c:lblOffset val="100"/>
        <c:baseTimeUnit val="years"/>
      </c:dateAx>
      <c:valAx>
        <c:axId val="24319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1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7D-435F-973C-2A5A1A44B704}"/>
            </c:ext>
          </c:extLst>
        </c:ser>
        <c:dLbls>
          <c:showLegendKey val="0"/>
          <c:showVal val="0"/>
          <c:showCatName val="0"/>
          <c:showSerName val="0"/>
          <c:showPercent val="0"/>
          <c:showBubbleSize val="0"/>
        </c:dLbls>
        <c:gapWidth val="150"/>
        <c:axId val="243283368"/>
        <c:axId val="24328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887D-435F-973C-2A5A1A44B704}"/>
            </c:ext>
          </c:extLst>
        </c:ser>
        <c:dLbls>
          <c:showLegendKey val="0"/>
          <c:showVal val="0"/>
          <c:showCatName val="0"/>
          <c:showSerName val="0"/>
          <c:showPercent val="0"/>
          <c:showBubbleSize val="0"/>
        </c:dLbls>
        <c:marker val="1"/>
        <c:smooth val="0"/>
        <c:axId val="243283368"/>
        <c:axId val="243283760"/>
      </c:lineChart>
      <c:dateAx>
        <c:axId val="243283368"/>
        <c:scaling>
          <c:orientation val="minMax"/>
        </c:scaling>
        <c:delete val="1"/>
        <c:axPos val="b"/>
        <c:numFmt formatCode="ge" sourceLinked="1"/>
        <c:majorTickMark val="none"/>
        <c:minorTickMark val="none"/>
        <c:tickLblPos val="none"/>
        <c:crossAx val="243283760"/>
        <c:crosses val="autoZero"/>
        <c:auto val="1"/>
        <c:lblOffset val="100"/>
        <c:baseTimeUnit val="years"/>
      </c:dateAx>
      <c:valAx>
        <c:axId val="243283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28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1229.5899999999999</c:v>
                </c:pt>
                <c:pt idx="1">
                  <c:v>221.39</c:v>
                </c:pt>
                <c:pt idx="2">
                  <c:v>177.88</c:v>
                </c:pt>
                <c:pt idx="3">
                  <c:v>182.89</c:v>
                </c:pt>
                <c:pt idx="4">
                  <c:v>188.9</c:v>
                </c:pt>
              </c:numCache>
            </c:numRef>
          </c:val>
          <c:extLst xmlns:c16r2="http://schemas.microsoft.com/office/drawing/2015/06/chart">
            <c:ext xmlns:c16="http://schemas.microsoft.com/office/drawing/2014/chart" uri="{C3380CC4-5D6E-409C-BE32-E72D297353CC}">
              <c16:uniqueId val="{00000000-F60B-4B45-8FBE-6A0CC04E3E01}"/>
            </c:ext>
          </c:extLst>
        </c:ser>
        <c:dLbls>
          <c:showLegendKey val="0"/>
          <c:showVal val="0"/>
          <c:showCatName val="0"/>
          <c:showSerName val="0"/>
          <c:showPercent val="0"/>
          <c:showBubbleSize val="0"/>
        </c:dLbls>
        <c:gapWidth val="150"/>
        <c:axId val="243284936"/>
        <c:axId val="24328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F60B-4B45-8FBE-6A0CC04E3E01}"/>
            </c:ext>
          </c:extLst>
        </c:ser>
        <c:dLbls>
          <c:showLegendKey val="0"/>
          <c:showVal val="0"/>
          <c:showCatName val="0"/>
          <c:showSerName val="0"/>
          <c:showPercent val="0"/>
          <c:showBubbleSize val="0"/>
        </c:dLbls>
        <c:marker val="1"/>
        <c:smooth val="0"/>
        <c:axId val="243284936"/>
        <c:axId val="243285328"/>
      </c:lineChart>
      <c:dateAx>
        <c:axId val="243284936"/>
        <c:scaling>
          <c:orientation val="minMax"/>
        </c:scaling>
        <c:delete val="1"/>
        <c:axPos val="b"/>
        <c:numFmt formatCode="ge" sourceLinked="1"/>
        <c:majorTickMark val="none"/>
        <c:minorTickMark val="none"/>
        <c:tickLblPos val="none"/>
        <c:crossAx val="243285328"/>
        <c:crosses val="autoZero"/>
        <c:auto val="1"/>
        <c:lblOffset val="100"/>
        <c:baseTimeUnit val="years"/>
      </c:dateAx>
      <c:valAx>
        <c:axId val="24328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28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455.05</c:v>
                </c:pt>
                <c:pt idx="1">
                  <c:v>437.83</c:v>
                </c:pt>
                <c:pt idx="2">
                  <c:v>456.83</c:v>
                </c:pt>
                <c:pt idx="3">
                  <c:v>496.17</c:v>
                </c:pt>
                <c:pt idx="4">
                  <c:v>545.86</c:v>
                </c:pt>
              </c:numCache>
            </c:numRef>
          </c:val>
          <c:extLst xmlns:c16r2="http://schemas.microsoft.com/office/drawing/2015/06/chart">
            <c:ext xmlns:c16="http://schemas.microsoft.com/office/drawing/2014/chart" uri="{C3380CC4-5D6E-409C-BE32-E72D297353CC}">
              <c16:uniqueId val="{00000000-7051-4C76-A2ED-CC935D2CB4DA}"/>
            </c:ext>
          </c:extLst>
        </c:ser>
        <c:dLbls>
          <c:showLegendKey val="0"/>
          <c:showVal val="0"/>
          <c:showCatName val="0"/>
          <c:showSerName val="0"/>
          <c:showPercent val="0"/>
          <c:showBubbleSize val="0"/>
        </c:dLbls>
        <c:gapWidth val="150"/>
        <c:axId val="243195240"/>
        <c:axId val="24319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7051-4C76-A2ED-CC935D2CB4DA}"/>
            </c:ext>
          </c:extLst>
        </c:ser>
        <c:dLbls>
          <c:showLegendKey val="0"/>
          <c:showVal val="0"/>
          <c:showCatName val="0"/>
          <c:showSerName val="0"/>
          <c:showPercent val="0"/>
          <c:showBubbleSize val="0"/>
        </c:dLbls>
        <c:marker val="1"/>
        <c:smooth val="0"/>
        <c:axId val="243195240"/>
        <c:axId val="243194848"/>
      </c:lineChart>
      <c:dateAx>
        <c:axId val="243195240"/>
        <c:scaling>
          <c:orientation val="minMax"/>
        </c:scaling>
        <c:delete val="1"/>
        <c:axPos val="b"/>
        <c:numFmt formatCode="ge" sourceLinked="1"/>
        <c:majorTickMark val="none"/>
        <c:minorTickMark val="none"/>
        <c:tickLblPos val="none"/>
        <c:crossAx val="243194848"/>
        <c:crosses val="autoZero"/>
        <c:auto val="1"/>
        <c:lblOffset val="100"/>
        <c:baseTimeUnit val="years"/>
      </c:dateAx>
      <c:valAx>
        <c:axId val="243194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19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120.72</c:v>
                </c:pt>
                <c:pt idx="1">
                  <c:v>118.3</c:v>
                </c:pt>
                <c:pt idx="2">
                  <c:v>118.55</c:v>
                </c:pt>
                <c:pt idx="3">
                  <c:v>102.33</c:v>
                </c:pt>
                <c:pt idx="4">
                  <c:v>103.12</c:v>
                </c:pt>
              </c:numCache>
            </c:numRef>
          </c:val>
          <c:extLst xmlns:c16r2="http://schemas.microsoft.com/office/drawing/2015/06/chart">
            <c:ext xmlns:c16="http://schemas.microsoft.com/office/drawing/2014/chart" uri="{C3380CC4-5D6E-409C-BE32-E72D297353CC}">
              <c16:uniqueId val="{00000000-83F0-41AA-B35E-124BDB3611CD}"/>
            </c:ext>
          </c:extLst>
        </c:ser>
        <c:dLbls>
          <c:showLegendKey val="0"/>
          <c:showVal val="0"/>
          <c:showCatName val="0"/>
          <c:showSerName val="0"/>
          <c:showPercent val="0"/>
          <c:showBubbleSize val="0"/>
        </c:dLbls>
        <c:gapWidth val="150"/>
        <c:axId val="244454496"/>
        <c:axId val="24445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83F0-41AA-B35E-124BDB3611CD}"/>
            </c:ext>
          </c:extLst>
        </c:ser>
        <c:dLbls>
          <c:showLegendKey val="0"/>
          <c:showVal val="0"/>
          <c:showCatName val="0"/>
          <c:showSerName val="0"/>
          <c:showPercent val="0"/>
          <c:showBubbleSize val="0"/>
        </c:dLbls>
        <c:marker val="1"/>
        <c:smooth val="0"/>
        <c:axId val="244454496"/>
        <c:axId val="244454888"/>
      </c:lineChart>
      <c:dateAx>
        <c:axId val="244454496"/>
        <c:scaling>
          <c:orientation val="minMax"/>
        </c:scaling>
        <c:delete val="1"/>
        <c:axPos val="b"/>
        <c:numFmt formatCode="ge" sourceLinked="1"/>
        <c:majorTickMark val="none"/>
        <c:minorTickMark val="none"/>
        <c:tickLblPos val="none"/>
        <c:crossAx val="244454888"/>
        <c:crosses val="autoZero"/>
        <c:auto val="1"/>
        <c:lblOffset val="100"/>
        <c:baseTimeUnit val="years"/>
      </c:dateAx>
      <c:valAx>
        <c:axId val="24445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151.44</c:v>
                </c:pt>
                <c:pt idx="1">
                  <c:v>154.54</c:v>
                </c:pt>
                <c:pt idx="2">
                  <c:v>154.47999999999999</c:v>
                </c:pt>
                <c:pt idx="3">
                  <c:v>179.24</c:v>
                </c:pt>
                <c:pt idx="4">
                  <c:v>180.27</c:v>
                </c:pt>
              </c:numCache>
            </c:numRef>
          </c:val>
          <c:extLst xmlns:c16r2="http://schemas.microsoft.com/office/drawing/2015/06/chart">
            <c:ext xmlns:c16="http://schemas.microsoft.com/office/drawing/2014/chart" uri="{C3380CC4-5D6E-409C-BE32-E72D297353CC}">
              <c16:uniqueId val="{00000000-FF70-4400-9674-44C02D2EFF75}"/>
            </c:ext>
          </c:extLst>
        </c:ser>
        <c:dLbls>
          <c:showLegendKey val="0"/>
          <c:showVal val="0"/>
          <c:showCatName val="0"/>
          <c:showSerName val="0"/>
          <c:showPercent val="0"/>
          <c:showBubbleSize val="0"/>
        </c:dLbls>
        <c:gapWidth val="150"/>
        <c:axId val="244456064"/>
        <c:axId val="24445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FF70-4400-9674-44C02D2EFF75}"/>
            </c:ext>
          </c:extLst>
        </c:ser>
        <c:dLbls>
          <c:showLegendKey val="0"/>
          <c:showVal val="0"/>
          <c:showCatName val="0"/>
          <c:showSerName val="0"/>
          <c:showPercent val="0"/>
          <c:showBubbleSize val="0"/>
        </c:dLbls>
        <c:marker val="1"/>
        <c:smooth val="0"/>
        <c:axId val="244456064"/>
        <c:axId val="244456456"/>
      </c:lineChart>
      <c:dateAx>
        <c:axId val="244456064"/>
        <c:scaling>
          <c:orientation val="minMax"/>
        </c:scaling>
        <c:delete val="1"/>
        <c:axPos val="b"/>
        <c:numFmt formatCode="ge" sourceLinked="1"/>
        <c:majorTickMark val="none"/>
        <c:minorTickMark val="none"/>
        <c:tickLblPos val="none"/>
        <c:crossAx val="244456456"/>
        <c:crosses val="autoZero"/>
        <c:auto val="1"/>
        <c:lblOffset val="100"/>
        <c:baseTimeUnit val="years"/>
      </c:dateAx>
      <c:valAx>
        <c:axId val="24445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58"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愛媛県　四国中央市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88634</v>
      </c>
      <c r="AM8" s="59"/>
      <c r="AN8" s="59"/>
      <c r="AO8" s="59"/>
      <c r="AP8" s="59"/>
      <c r="AQ8" s="59"/>
      <c r="AR8" s="59"/>
      <c r="AS8" s="59"/>
      <c r="AT8" s="50">
        <f>データ!$S$6</f>
        <v>421.24</v>
      </c>
      <c r="AU8" s="51"/>
      <c r="AV8" s="51"/>
      <c r="AW8" s="51"/>
      <c r="AX8" s="51"/>
      <c r="AY8" s="51"/>
      <c r="AZ8" s="51"/>
      <c r="BA8" s="51"/>
      <c r="BB8" s="52">
        <f>データ!$T$6</f>
        <v>210.41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59.4</v>
      </c>
      <c r="J10" s="51"/>
      <c r="K10" s="51"/>
      <c r="L10" s="51"/>
      <c r="M10" s="51"/>
      <c r="N10" s="51"/>
      <c r="O10" s="62"/>
      <c r="P10" s="52">
        <f>データ!$P$6</f>
        <v>87.69</v>
      </c>
      <c r="Q10" s="52"/>
      <c r="R10" s="52"/>
      <c r="S10" s="52"/>
      <c r="T10" s="52"/>
      <c r="U10" s="52"/>
      <c r="V10" s="52"/>
      <c r="W10" s="59">
        <f>データ!$Q$6</f>
        <v>3240</v>
      </c>
      <c r="X10" s="59"/>
      <c r="Y10" s="59"/>
      <c r="Z10" s="59"/>
      <c r="AA10" s="59"/>
      <c r="AB10" s="59"/>
      <c r="AC10" s="59"/>
      <c r="AD10" s="2"/>
      <c r="AE10" s="2"/>
      <c r="AF10" s="2"/>
      <c r="AG10" s="2"/>
      <c r="AH10" s="4"/>
      <c r="AI10" s="4"/>
      <c r="AJ10" s="4"/>
      <c r="AK10" s="4"/>
      <c r="AL10" s="59">
        <f>データ!$U$6</f>
        <v>77250</v>
      </c>
      <c r="AM10" s="59"/>
      <c r="AN10" s="59"/>
      <c r="AO10" s="59"/>
      <c r="AP10" s="59"/>
      <c r="AQ10" s="59"/>
      <c r="AR10" s="59"/>
      <c r="AS10" s="59"/>
      <c r="AT10" s="50">
        <f>データ!$V$6</f>
        <v>54.39</v>
      </c>
      <c r="AU10" s="51"/>
      <c r="AV10" s="51"/>
      <c r="AW10" s="51"/>
      <c r="AX10" s="51"/>
      <c r="AY10" s="51"/>
      <c r="AZ10" s="51"/>
      <c r="BA10" s="51"/>
      <c r="BB10" s="52">
        <f>データ!$W$6</f>
        <v>1420.3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nJz3VGQDZ7htutR2PkrdLUf4WD4LmZLmSjVZfUbTX8VwlryUQPgO2tvxfifOA7j6uM1VPKxqEcn/qx92mSjgA==" saltValue="qMxmgIBu7KwJf3PCLjjzp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382132</v>
      </c>
      <c r="D6" s="33">
        <f t="shared" si="3"/>
        <v>46</v>
      </c>
      <c r="E6" s="33">
        <f t="shared" si="3"/>
        <v>1</v>
      </c>
      <c r="F6" s="33">
        <f t="shared" si="3"/>
        <v>0</v>
      </c>
      <c r="G6" s="33">
        <f t="shared" si="3"/>
        <v>1</v>
      </c>
      <c r="H6" s="33" t="str">
        <f t="shared" si="3"/>
        <v>愛媛県　四国中央市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59.4</v>
      </c>
      <c r="P6" s="34">
        <f t="shared" si="3"/>
        <v>87.69</v>
      </c>
      <c r="Q6" s="34">
        <f t="shared" si="3"/>
        <v>3240</v>
      </c>
      <c r="R6" s="34">
        <f t="shared" si="3"/>
        <v>88634</v>
      </c>
      <c r="S6" s="34">
        <f t="shared" si="3"/>
        <v>421.24</v>
      </c>
      <c r="T6" s="34">
        <f t="shared" si="3"/>
        <v>210.41</v>
      </c>
      <c r="U6" s="34">
        <f t="shared" si="3"/>
        <v>77250</v>
      </c>
      <c r="V6" s="34">
        <f t="shared" si="3"/>
        <v>54.39</v>
      </c>
      <c r="W6" s="34">
        <f t="shared" si="3"/>
        <v>1420.3</v>
      </c>
      <c r="X6" s="35">
        <f>IF(X7="",NA(),X7)</f>
        <v>126.88</v>
      </c>
      <c r="Y6" s="35">
        <f t="shared" ref="Y6:AG6" si="4">IF(Y7="",NA(),Y7)</f>
        <v>121.44</v>
      </c>
      <c r="Z6" s="35">
        <f t="shared" si="4"/>
        <v>121.09</v>
      </c>
      <c r="AA6" s="35">
        <f t="shared" si="4"/>
        <v>106.39</v>
      </c>
      <c r="AB6" s="35">
        <f t="shared" si="4"/>
        <v>106.45</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1229.5899999999999</v>
      </c>
      <c r="AU6" s="35">
        <f t="shared" ref="AU6:BC6" si="6">IF(AU7="",NA(),AU7)</f>
        <v>221.39</v>
      </c>
      <c r="AV6" s="35">
        <f t="shared" si="6"/>
        <v>177.88</v>
      </c>
      <c r="AW6" s="35">
        <f t="shared" si="6"/>
        <v>182.89</v>
      </c>
      <c r="AX6" s="35">
        <f t="shared" si="6"/>
        <v>188.9</v>
      </c>
      <c r="AY6" s="35">
        <f t="shared" si="6"/>
        <v>739.59</v>
      </c>
      <c r="AZ6" s="35">
        <f t="shared" si="6"/>
        <v>335.95</v>
      </c>
      <c r="BA6" s="35">
        <f t="shared" si="6"/>
        <v>346.59</v>
      </c>
      <c r="BB6" s="35">
        <f t="shared" si="6"/>
        <v>357.82</v>
      </c>
      <c r="BC6" s="35">
        <f t="shared" si="6"/>
        <v>355.5</v>
      </c>
      <c r="BD6" s="34" t="str">
        <f>IF(BD7="","",IF(BD7="-","【-】","【"&amp;SUBSTITUTE(TEXT(BD7,"#,##0.00"),"-","△")&amp;"】"))</f>
        <v>【264.34】</v>
      </c>
      <c r="BE6" s="35">
        <f>IF(BE7="",NA(),BE7)</f>
        <v>455.05</v>
      </c>
      <c r="BF6" s="35">
        <f t="shared" ref="BF6:BN6" si="7">IF(BF7="",NA(),BF7)</f>
        <v>437.83</v>
      </c>
      <c r="BG6" s="35">
        <f t="shared" si="7"/>
        <v>456.83</v>
      </c>
      <c r="BH6" s="35">
        <f t="shared" si="7"/>
        <v>496.17</v>
      </c>
      <c r="BI6" s="35">
        <f t="shared" si="7"/>
        <v>545.86</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120.72</v>
      </c>
      <c r="BQ6" s="35">
        <f t="shared" ref="BQ6:BY6" si="8">IF(BQ7="",NA(),BQ7)</f>
        <v>118.3</v>
      </c>
      <c r="BR6" s="35">
        <f t="shared" si="8"/>
        <v>118.55</v>
      </c>
      <c r="BS6" s="35">
        <f t="shared" si="8"/>
        <v>102.33</v>
      </c>
      <c r="BT6" s="35">
        <f t="shared" si="8"/>
        <v>103.12</v>
      </c>
      <c r="BU6" s="35">
        <f t="shared" si="8"/>
        <v>99.46</v>
      </c>
      <c r="BV6" s="35">
        <f t="shared" si="8"/>
        <v>105.21</v>
      </c>
      <c r="BW6" s="35">
        <f t="shared" si="8"/>
        <v>105.71</v>
      </c>
      <c r="BX6" s="35">
        <f t="shared" si="8"/>
        <v>106.01</v>
      </c>
      <c r="BY6" s="35">
        <f t="shared" si="8"/>
        <v>104.57</v>
      </c>
      <c r="BZ6" s="34" t="str">
        <f>IF(BZ7="","",IF(BZ7="-","【-】","【"&amp;SUBSTITUTE(TEXT(BZ7,"#,##0.00"),"-","△")&amp;"】"))</f>
        <v>【104.36】</v>
      </c>
      <c r="CA6" s="35">
        <f>IF(CA7="",NA(),CA7)</f>
        <v>151.44</v>
      </c>
      <c r="CB6" s="35">
        <f t="shared" ref="CB6:CJ6" si="9">IF(CB7="",NA(),CB7)</f>
        <v>154.54</v>
      </c>
      <c r="CC6" s="35">
        <f t="shared" si="9"/>
        <v>154.47999999999999</v>
      </c>
      <c r="CD6" s="35">
        <f t="shared" si="9"/>
        <v>179.24</v>
      </c>
      <c r="CE6" s="35">
        <f t="shared" si="9"/>
        <v>180.27</v>
      </c>
      <c r="CF6" s="35">
        <f t="shared" si="9"/>
        <v>171.78</v>
      </c>
      <c r="CG6" s="35">
        <f t="shared" si="9"/>
        <v>162.59</v>
      </c>
      <c r="CH6" s="35">
        <f t="shared" si="9"/>
        <v>162.15</v>
      </c>
      <c r="CI6" s="35">
        <f t="shared" si="9"/>
        <v>162.24</v>
      </c>
      <c r="CJ6" s="35">
        <f t="shared" si="9"/>
        <v>165.47</v>
      </c>
      <c r="CK6" s="34" t="str">
        <f>IF(CK7="","",IF(CK7="-","【-】","【"&amp;SUBSTITUTE(TEXT(CK7,"#,##0.00"),"-","△")&amp;"】"))</f>
        <v>【165.71】</v>
      </c>
      <c r="CL6" s="35">
        <f>IF(CL7="",NA(),CL7)</f>
        <v>52.88</v>
      </c>
      <c r="CM6" s="35">
        <f t="shared" ref="CM6:CU6" si="10">IF(CM7="",NA(),CM7)</f>
        <v>51.78</v>
      </c>
      <c r="CN6" s="35">
        <f t="shared" si="10"/>
        <v>51.3</v>
      </c>
      <c r="CO6" s="35">
        <f t="shared" si="10"/>
        <v>50.1</v>
      </c>
      <c r="CP6" s="35">
        <f t="shared" si="10"/>
        <v>51.02</v>
      </c>
      <c r="CQ6" s="35">
        <f t="shared" si="10"/>
        <v>59.68</v>
      </c>
      <c r="CR6" s="35">
        <f t="shared" si="10"/>
        <v>59.17</v>
      </c>
      <c r="CS6" s="35">
        <f t="shared" si="10"/>
        <v>59.34</v>
      </c>
      <c r="CT6" s="35">
        <f t="shared" si="10"/>
        <v>59.11</v>
      </c>
      <c r="CU6" s="35">
        <f t="shared" si="10"/>
        <v>59.74</v>
      </c>
      <c r="CV6" s="34" t="str">
        <f>IF(CV7="","",IF(CV7="-","【-】","【"&amp;SUBSTITUTE(TEXT(CV7,"#,##0.00"),"-","△")&amp;"】"))</f>
        <v>【60.41】</v>
      </c>
      <c r="CW6" s="35">
        <f>IF(CW7="",NA(),CW7)</f>
        <v>84.76</v>
      </c>
      <c r="CX6" s="35">
        <f t="shared" ref="CX6:DF6" si="11">IF(CX7="",NA(),CX7)</f>
        <v>84</v>
      </c>
      <c r="CY6" s="35">
        <f t="shared" si="11"/>
        <v>83.65</v>
      </c>
      <c r="CZ6" s="35">
        <f t="shared" si="11"/>
        <v>85.86</v>
      </c>
      <c r="DA6" s="35">
        <f t="shared" si="11"/>
        <v>83.34</v>
      </c>
      <c r="DB6" s="35">
        <f t="shared" si="11"/>
        <v>87.63</v>
      </c>
      <c r="DC6" s="35">
        <f t="shared" si="11"/>
        <v>87.6</v>
      </c>
      <c r="DD6" s="35">
        <f t="shared" si="11"/>
        <v>87.74</v>
      </c>
      <c r="DE6" s="35">
        <f t="shared" si="11"/>
        <v>87.91</v>
      </c>
      <c r="DF6" s="35">
        <f t="shared" si="11"/>
        <v>87.28</v>
      </c>
      <c r="DG6" s="34" t="str">
        <f>IF(DG7="","",IF(DG7="-","【-】","【"&amp;SUBSTITUTE(TEXT(DG7,"#,##0.00"),"-","△")&amp;"】"))</f>
        <v>【89.93】</v>
      </c>
      <c r="DH6" s="35">
        <f>IF(DH7="",NA(),DH7)</f>
        <v>56.53</v>
      </c>
      <c r="DI6" s="35">
        <f t="shared" ref="DI6:DQ6" si="12">IF(DI7="",NA(),DI7)</f>
        <v>57.45</v>
      </c>
      <c r="DJ6" s="35">
        <f t="shared" si="12"/>
        <v>56.19</v>
      </c>
      <c r="DK6" s="35">
        <f t="shared" si="12"/>
        <v>55.88</v>
      </c>
      <c r="DL6" s="35">
        <f t="shared" si="12"/>
        <v>55.48</v>
      </c>
      <c r="DM6" s="35">
        <f t="shared" si="12"/>
        <v>39.65</v>
      </c>
      <c r="DN6" s="35">
        <f t="shared" si="12"/>
        <v>45.25</v>
      </c>
      <c r="DO6" s="35">
        <f t="shared" si="12"/>
        <v>46.27</v>
      </c>
      <c r="DP6" s="35">
        <f t="shared" si="12"/>
        <v>46.88</v>
      </c>
      <c r="DQ6" s="35">
        <f t="shared" si="12"/>
        <v>46.94</v>
      </c>
      <c r="DR6" s="34" t="str">
        <f>IF(DR7="","",IF(DR7="-","【-】","【"&amp;SUBSTITUTE(TEXT(DR7,"#,##0.00"),"-","△")&amp;"】"))</f>
        <v>【48.12】</v>
      </c>
      <c r="DS6" s="35">
        <f>IF(DS7="",NA(),DS7)</f>
        <v>3.45</v>
      </c>
      <c r="DT6" s="35">
        <f t="shared" ref="DT6:EB6" si="13">IF(DT7="",NA(),DT7)</f>
        <v>7.92</v>
      </c>
      <c r="DU6" s="35">
        <f t="shared" si="13"/>
        <v>7.99</v>
      </c>
      <c r="DV6" s="35">
        <f t="shared" si="13"/>
        <v>9.81</v>
      </c>
      <c r="DW6" s="35">
        <f t="shared" si="13"/>
        <v>12.45</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0.49</v>
      </c>
      <c r="EE6" s="35">
        <f t="shared" ref="EE6:EM6" si="14">IF(EE7="",NA(),EE7)</f>
        <v>0.34</v>
      </c>
      <c r="EF6" s="35">
        <f t="shared" si="14"/>
        <v>1.05</v>
      </c>
      <c r="EG6" s="35">
        <f t="shared" si="14"/>
        <v>1.39</v>
      </c>
      <c r="EH6" s="35">
        <f t="shared" si="14"/>
        <v>0.24</v>
      </c>
      <c r="EI6" s="35">
        <f t="shared" si="14"/>
        <v>0.83</v>
      </c>
      <c r="EJ6" s="35">
        <f t="shared" si="14"/>
        <v>0.72</v>
      </c>
      <c r="EK6" s="35">
        <f t="shared" si="14"/>
        <v>0.71</v>
      </c>
      <c r="EL6" s="35">
        <f t="shared" si="14"/>
        <v>0.71</v>
      </c>
      <c r="EM6" s="35">
        <f t="shared" si="14"/>
        <v>0.75</v>
      </c>
      <c r="EN6" s="34" t="str">
        <f>IF(EN7="","",IF(EN7="-","【-】","【"&amp;SUBSTITUTE(TEXT(EN7,"#,##0.00"),"-","△")&amp;"】"))</f>
        <v>【0.69】</v>
      </c>
    </row>
    <row r="7" spans="1:144" s="36" customFormat="1">
      <c r="A7" s="28"/>
      <c r="B7" s="37">
        <v>2017</v>
      </c>
      <c r="C7" s="37">
        <v>382132</v>
      </c>
      <c r="D7" s="37">
        <v>46</v>
      </c>
      <c r="E7" s="37">
        <v>1</v>
      </c>
      <c r="F7" s="37">
        <v>0</v>
      </c>
      <c r="G7" s="37">
        <v>1</v>
      </c>
      <c r="H7" s="37" t="s">
        <v>105</v>
      </c>
      <c r="I7" s="37" t="s">
        <v>106</v>
      </c>
      <c r="J7" s="37" t="s">
        <v>107</v>
      </c>
      <c r="K7" s="37" t="s">
        <v>108</v>
      </c>
      <c r="L7" s="37" t="s">
        <v>109</v>
      </c>
      <c r="M7" s="37" t="s">
        <v>110</v>
      </c>
      <c r="N7" s="38" t="s">
        <v>111</v>
      </c>
      <c r="O7" s="38">
        <v>59.4</v>
      </c>
      <c r="P7" s="38">
        <v>87.69</v>
      </c>
      <c r="Q7" s="38">
        <v>3240</v>
      </c>
      <c r="R7" s="38">
        <v>88634</v>
      </c>
      <c r="S7" s="38">
        <v>421.24</v>
      </c>
      <c r="T7" s="38">
        <v>210.41</v>
      </c>
      <c r="U7" s="38">
        <v>77250</v>
      </c>
      <c r="V7" s="38">
        <v>54.39</v>
      </c>
      <c r="W7" s="38">
        <v>1420.3</v>
      </c>
      <c r="X7" s="38">
        <v>126.88</v>
      </c>
      <c r="Y7" s="38">
        <v>121.44</v>
      </c>
      <c r="Z7" s="38">
        <v>121.09</v>
      </c>
      <c r="AA7" s="38">
        <v>106.39</v>
      </c>
      <c r="AB7" s="38">
        <v>106.45</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1229.5899999999999</v>
      </c>
      <c r="AU7" s="38">
        <v>221.39</v>
      </c>
      <c r="AV7" s="38">
        <v>177.88</v>
      </c>
      <c r="AW7" s="38">
        <v>182.89</v>
      </c>
      <c r="AX7" s="38">
        <v>188.9</v>
      </c>
      <c r="AY7" s="38">
        <v>739.59</v>
      </c>
      <c r="AZ7" s="38">
        <v>335.95</v>
      </c>
      <c r="BA7" s="38">
        <v>346.59</v>
      </c>
      <c r="BB7" s="38">
        <v>357.82</v>
      </c>
      <c r="BC7" s="38">
        <v>355.5</v>
      </c>
      <c r="BD7" s="38">
        <v>264.33999999999997</v>
      </c>
      <c r="BE7" s="38">
        <v>455.05</v>
      </c>
      <c r="BF7" s="38">
        <v>437.83</v>
      </c>
      <c r="BG7" s="38">
        <v>456.83</v>
      </c>
      <c r="BH7" s="38">
        <v>496.17</v>
      </c>
      <c r="BI7" s="38">
        <v>545.86</v>
      </c>
      <c r="BJ7" s="38">
        <v>324.08999999999997</v>
      </c>
      <c r="BK7" s="38">
        <v>319.82</v>
      </c>
      <c r="BL7" s="38">
        <v>312.02999999999997</v>
      </c>
      <c r="BM7" s="38">
        <v>307.45999999999998</v>
      </c>
      <c r="BN7" s="38">
        <v>312.58</v>
      </c>
      <c r="BO7" s="38">
        <v>274.27</v>
      </c>
      <c r="BP7" s="38">
        <v>120.72</v>
      </c>
      <c r="BQ7" s="38">
        <v>118.3</v>
      </c>
      <c r="BR7" s="38">
        <v>118.55</v>
      </c>
      <c r="BS7" s="38">
        <v>102.33</v>
      </c>
      <c r="BT7" s="38">
        <v>103.12</v>
      </c>
      <c r="BU7" s="38">
        <v>99.46</v>
      </c>
      <c r="BV7" s="38">
        <v>105.21</v>
      </c>
      <c r="BW7" s="38">
        <v>105.71</v>
      </c>
      <c r="BX7" s="38">
        <v>106.01</v>
      </c>
      <c r="BY7" s="38">
        <v>104.57</v>
      </c>
      <c r="BZ7" s="38">
        <v>104.36</v>
      </c>
      <c r="CA7" s="38">
        <v>151.44</v>
      </c>
      <c r="CB7" s="38">
        <v>154.54</v>
      </c>
      <c r="CC7" s="38">
        <v>154.47999999999999</v>
      </c>
      <c r="CD7" s="38">
        <v>179.24</v>
      </c>
      <c r="CE7" s="38">
        <v>180.27</v>
      </c>
      <c r="CF7" s="38">
        <v>171.78</v>
      </c>
      <c r="CG7" s="38">
        <v>162.59</v>
      </c>
      <c r="CH7" s="38">
        <v>162.15</v>
      </c>
      <c r="CI7" s="38">
        <v>162.24</v>
      </c>
      <c r="CJ7" s="38">
        <v>165.47</v>
      </c>
      <c r="CK7" s="38">
        <v>165.71</v>
      </c>
      <c r="CL7" s="38">
        <v>52.88</v>
      </c>
      <c r="CM7" s="38">
        <v>51.78</v>
      </c>
      <c r="CN7" s="38">
        <v>51.3</v>
      </c>
      <c r="CO7" s="38">
        <v>50.1</v>
      </c>
      <c r="CP7" s="38">
        <v>51.02</v>
      </c>
      <c r="CQ7" s="38">
        <v>59.68</v>
      </c>
      <c r="CR7" s="38">
        <v>59.17</v>
      </c>
      <c r="CS7" s="38">
        <v>59.34</v>
      </c>
      <c r="CT7" s="38">
        <v>59.11</v>
      </c>
      <c r="CU7" s="38">
        <v>59.74</v>
      </c>
      <c r="CV7" s="38">
        <v>60.41</v>
      </c>
      <c r="CW7" s="38">
        <v>84.76</v>
      </c>
      <c r="CX7" s="38">
        <v>84</v>
      </c>
      <c r="CY7" s="38">
        <v>83.65</v>
      </c>
      <c r="CZ7" s="38">
        <v>85.86</v>
      </c>
      <c r="DA7" s="38">
        <v>83.34</v>
      </c>
      <c r="DB7" s="38">
        <v>87.63</v>
      </c>
      <c r="DC7" s="38">
        <v>87.6</v>
      </c>
      <c r="DD7" s="38">
        <v>87.74</v>
      </c>
      <c r="DE7" s="38">
        <v>87.91</v>
      </c>
      <c r="DF7" s="38">
        <v>87.28</v>
      </c>
      <c r="DG7" s="38">
        <v>89.93</v>
      </c>
      <c r="DH7" s="38">
        <v>56.53</v>
      </c>
      <c r="DI7" s="38">
        <v>57.45</v>
      </c>
      <c r="DJ7" s="38">
        <v>56.19</v>
      </c>
      <c r="DK7" s="38">
        <v>55.88</v>
      </c>
      <c r="DL7" s="38">
        <v>55.48</v>
      </c>
      <c r="DM7" s="38">
        <v>39.65</v>
      </c>
      <c r="DN7" s="38">
        <v>45.25</v>
      </c>
      <c r="DO7" s="38">
        <v>46.27</v>
      </c>
      <c r="DP7" s="38">
        <v>46.88</v>
      </c>
      <c r="DQ7" s="38">
        <v>46.94</v>
      </c>
      <c r="DR7" s="38">
        <v>48.12</v>
      </c>
      <c r="DS7" s="38">
        <v>3.45</v>
      </c>
      <c r="DT7" s="38">
        <v>7.92</v>
      </c>
      <c r="DU7" s="38">
        <v>7.99</v>
      </c>
      <c r="DV7" s="38">
        <v>9.81</v>
      </c>
      <c r="DW7" s="38">
        <v>12.45</v>
      </c>
      <c r="DX7" s="38">
        <v>9.7100000000000009</v>
      </c>
      <c r="DY7" s="38">
        <v>10.71</v>
      </c>
      <c r="DZ7" s="38">
        <v>10.93</v>
      </c>
      <c r="EA7" s="38">
        <v>13.39</v>
      </c>
      <c r="EB7" s="38">
        <v>14.48</v>
      </c>
      <c r="EC7" s="38">
        <v>15.89</v>
      </c>
      <c r="ED7" s="38">
        <v>0.49</v>
      </c>
      <c r="EE7" s="38">
        <v>0.34</v>
      </c>
      <c r="EF7" s="38">
        <v>1.05</v>
      </c>
      <c r="EG7" s="38">
        <v>1.39</v>
      </c>
      <c r="EH7" s="38">
        <v>0.24</v>
      </c>
      <c r="EI7" s="38">
        <v>0.83</v>
      </c>
      <c r="EJ7" s="38">
        <v>0.72</v>
      </c>
      <c r="EK7" s="38">
        <v>0.71</v>
      </c>
      <c r="EL7" s="38">
        <v>0.71</v>
      </c>
      <c r="EM7" s="38">
        <v>0.75</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篠原昌喜</cp:lastModifiedBy>
  <cp:lastPrinted>2019-01-30T02:34:24Z</cp:lastPrinted>
  <dcterms:created xsi:type="dcterms:W3CDTF">2018-12-03T08:37:17Z</dcterms:created>
  <dcterms:modified xsi:type="dcterms:W3CDTF">2019-02-04T02:41:13Z</dcterms:modified>
  <cp:category/>
</cp:coreProperties>
</file>