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2ivvKfEXwPtsky2nelnbm2tivqd14cFXkiOmTqj0RbaLJTuRc15vzG6kNiNADtbtrWPARCoRAuHNupt1mnwHA==" workbookSaltValue="Sq+ZHDB0d6G7C/NPFRSeY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<sst xmlns="http://schemas.openxmlformats.org/spreadsheetml/2006/main" count="240" uniqueCount="125">
  <si>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</si>
  <si>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</si>
  <si>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</si>
  <si>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</si>
  <si>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</si>
  <si>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</si>
  <si>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</si>
  <si>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</si>
  <si>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</si>
  <si>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</si>
  <si>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</si>
  <si>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</si>
  <si>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</si>
  <si>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</si>
  <si>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</si>
  <si>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</si>
  <si>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</si>
  <si>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</si>
  <si>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</si>
  <si>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</si>
  <si>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</si>
  <si>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</si>
  <si>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</si>
  <si>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</si>
  <si>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</si>
  <si>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</si>
  <si>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</si>
  <si>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</si>
  <si>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</si>
  <si>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</si>
  <si>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</si>
  <si>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</si>
  <si>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</si>
  <si>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</si>
  <si>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</si>
  <si>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</si>
  <si>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</si>
  <si>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</si>
  <si>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</si>
  <si>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</si>
  <si>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</si>
  <si>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</si>
  <si>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</si>
  <si>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</si>
  <si>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</si>
  <si>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</si>
  <si>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</si>
  <si>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</si>
  <si>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</si>
  <si>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</si>
  <si>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</si>
  <si>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</si>
  <si>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</si>
  <si>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</si>
  <si>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</si>
  <si>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</si>
  <si>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</si>
  <si>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</si>
  <si>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</si>
  <si>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</si>
  <si>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</si>
  <si>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</si>
  <si>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</si>
  <si>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</si>
  <si>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</si>
  <si>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</si>
  <si>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</si>
  <si>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</si>
  <si>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</si>
  <si>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</si>
  <si>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</si>
  <si>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</si>
  <si>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</si>
  <si>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</si>
  <si>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</si>
  <si>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</si>
  <si>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</si>
  <si>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</si>
  <si>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</si>
  <si>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</si>
  <si>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</si>
  <si>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</si>
  <si>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</si>
  <si>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</si>
  <si>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</si>
  <si>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</si>
  <si>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</si>
  <si>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</si>
  <si>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</si>
  <si>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</si>
  <si>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</si>
  <si>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</si>
  <si>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</si>
  <si>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</si>
  <si>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</si>
  <si>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</si>
  <si>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</si>
  <si>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</si>
  <si>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</si>
  <si>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</si>
  <si>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</si>
  <si>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</si>
  <si>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</si>
  <si>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</si>
  <si>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</si>
  <si>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</si>
  <si>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</si>
  <si>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</si>
  <si>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</si>
  <si>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</si>
  <si>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</si>
  <si>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</si>
  <si>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</si>
  <si>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</si>
  <si>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</si>
  <si>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</si>
  <si>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</si>
  <si>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</si>
  <si>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</si>
  <si>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</si>
  <si>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</si>
  <si>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</si>
  <si>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t>
    <rPh sb="1" eb="3">
      <t>トウガイ</t>
    </rPh>
    <rPh sb="3" eb="5">
      <t>ジギョウ</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6">
      <t>シヨウ</t>
    </rPh>
    <rPh sb="106" eb="107">
      <t>リョウ</t>
    </rPh>
    <rPh sb="107" eb="109">
      <t>タンカ</t>
    </rPh>
    <rPh sb="110" eb="112">
      <t>ミナオ</t>
    </rPh>
    <rPh sb="114" eb="115">
      <t>オコナ</t>
    </rPh>
    <rPh sb="117" eb="119">
      <t>ケイエイ</t>
    </rPh>
    <rPh sb="120" eb="123">
      <t>ケンゼンカ</t>
    </rPh>
    <rPh sb="124" eb="125">
      <t>ハカ</t>
    </rPh>
    <rPh sb="126" eb="128">
      <t>ヒツヨウ</t>
    </rPh>
    <phoneticPr fontId="4"/>
  </si>
  <si>
    <t>　当該施設は、平成元年度に処理区域の整備が完了し、供用開始から29年が経過しているところである。
　汚水管渠については、耐用年数が50年とされていることから、現時点での更新工事の必要性は低い。
　汚水処理施設は、施設の経年劣化が進むとともに電気・機械等の設備は耐用年数を大きく経過し、機能低下が生じていることから、平成25年度より処理施設の改築事業に取り組んでいる。
　平成25年度　　：機能診断
　平成26年度　　：最適整備構想等の作成
　平成27年度　　：施設改築に係る実施設計
　平成28～30年度：改築工事の実施</t>
    <rPh sb="1" eb="3">
      <t>トウガイ</t>
    </rPh>
    <rPh sb="3" eb="5">
      <t>シセツ</t>
    </rPh>
    <rPh sb="7" eb="9">
      <t>ヘイセイ</t>
    </rPh>
    <rPh sb="9" eb="11">
      <t>ガンネン</t>
    </rPh>
    <rPh sb="11" eb="12">
      <t>ド</t>
    </rPh>
    <rPh sb="13" eb="15">
      <t>ショリ</t>
    </rPh>
    <rPh sb="15" eb="17">
      <t>クイキ</t>
    </rPh>
    <rPh sb="18" eb="20">
      <t>セイビ</t>
    </rPh>
    <rPh sb="21" eb="23">
      <t>カンリョウ</t>
    </rPh>
    <rPh sb="25" eb="27">
      <t>キョウヨウ</t>
    </rPh>
    <rPh sb="27" eb="29">
      <t>カイシ</t>
    </rPh>
    <rPh sb="33" eb="34">
      <t>ネン</t>
    </rPh>
    <rPh sb="35" eb="37">
      <t>ケイカ</t>
    </rPh>
    <rPh sb="50" eb="52">
      <t>オスイ</t>
    </rPh>
    <rPh sb="52" eb="54">
      <t>カンキョ</t>
    </rPh>
    <rPh sb="60" eb="62">
      <t>タイヨウ</t>
    </rPh>
    <rPh sb="62" eb="64">
      <t>ネンスウ</t>
    </rPh>
    <rPh sb="67" eb="68">
      <t>ネン</t>
    </rPh>
    <rPh sb="79" eb="82">
      <t>ゲンジテン</t>
    </rPh>
    <rPh sb="84" eb="86">
      <t>コウシン</t>
    </rPh>
    <rPh sb="86" eb="88">
      <t>コウジ</t>
    </rPh>
    <rPh sb="89" eb="92">
      <t>ヒツヨウセイ</t>
    </rPh>
    <rPh sb="93" eb="94">
      <t>ヒク</t>
    </rPh>
    <rPh sb="98" eb="100">
      <t>オスイ</t>
    </rPh>
    <rPh sb="100" eb="102">
      <t>ショリ</t>
    </rPh>
    <rPh sb="102" eb="104">
      <t>シセツ</t>
    </rPh>
    <rPh sb="106" eb="108">
      <t>シセツ</t>
    </rPh>
    <rPh sb="109" eb="111">
      <t>ケイネン</t>
    </rPh>
    <rPh sb="111" eb="113">
      <t>レッカ</t>
    </rPh>
    <rPh sb="114" eb="115">
      <t>スス</t>
    </rPh>
    <rPh sb="120" eb="122">
      <t>デンキ</t>
    </rPh>
    <rPh sb="123" eb="125">
      <t>キカイ</t>
    </rPh>
    <rPh sb="125" eb="126">
      <t>トウ</t>
    </rPh>
    <rPh sb="127" eb="129">
      <t>セツビ</t>
    </rPh>
    <rPh sb="130" eb="132">
      <t>タイヨウ</t>
    </rPh>
    <rPh sb="132" eb="134">
      <t>ネンスウ</t>
    </rPh>
    <rPh sb="135" eb="136">
      <t>オオ</t>
    </rPh>
    <rPh sb="138" eb="140">
      <t>ケイカ</t>
    </rPh>
    <rPh sb="142" eb="144">
      <t>キノウ</t>
    </rPh>
    <rPh sb="144" eb="146">
      <t>テイカ</t>
    </rPh>
    <rPh sb="147" eb="148">
      <t>ショウ</t>
    </rPh>
    <rPh sb="157" eb="159">
      <t>ヘイセイ</t>
    </rPh>
    <rPh sb="161" eb="163">
      <t>ネンド</t>
    </rPh>
    <rPh sb="165" eb="167">
      <t>ショリ</t>
    </rPh>
    <rPh sb="167" eb="169">
      <t>シセツ</t>
    </rPh>
    <rPh sb="170" eb="172">
      <t>カイチク</t>
    </rPh>
    <rPh sb="172" eb="174">
      <t>ジギョウ</t>
    </rPh>
    <rPh sb="175" eb="176">
      <t>ト</t>
    </rPh>
    <rPh sb="177" eb="178">
      <t>ク</t>
    </rPh>
    <rPh sb="186" eb="188">
      <t>ヘイセイ</t>
    </rPh>
    <rPh sb="190" eb="191">
      <t>ネン</t>
    </rPh>
    <rPh sb="191" eb="192">
      <t>ド</t>
    </rPh>
    <rPh sb="195" eb="197">
      <t>キノウ</t>
    </rPh>
    <rPh sb="197" eb="199">
      <t>シンダン</t>
    </rPh>
    <rPh sb="201" eb="203">
      <t>ヘイセイ</t>
    </rPh>
    <rPh sb="205" eb="207">
      <t>ネンド</t>
    </rPh>
    <rPh sb="210" eb="212">
      <t>サイテキ</t>
    </rPh>
    <rPh sb="212" eb="214">
      <t>セイビ</t>
    </rPh>
    <rPh sb="214" eb="216">
      <t>コウソウ</t>
    </rPh>
    <rPh sb="216" eb="217">
      <t>トウ</t>
    </rPh>
    <rPh sb="218" eb="220">
      <t>サクセイ</t>
    </rPh>
    <rPh sb="222" eb="224">
      <t>ヘイセイ</t>
    </rPh>
    <rPh sb="226" eb="227">
      <t>ネン</t>
    </rPh>
    <rPh sb="227" eb="228">
      <t>ド</t>
    </rPh>
    <rPh sb="231" eb="233">
      <t>シセツ</t>
    </rPh>
    <rPh sb="233" eb="235">
      <t>カイチク</t>
    </rPh>
    <rPh sb="236" eb="237">
      <t>カカ</t>
    </rPh>
    <rPh sb="238" eb="240">
      <t>ジッシ</t>
    </rPh>
    <rPh sb="240" eb="242">
      <t>セッケイ</t>
    </rPh>
    <rPh sb="244" eb="246">
      <t>ヘイセイ</t>
    </rPh>
    <rPh sb="251" eb="253">
      <t>ネンド</t>
    </rPh>
    <rPh sb="254" eb="256">
      <t>カイチク</t>
    </rPh>
    <rPh sb="256" eb="258">
      <t>コウジ</t>
    </rPh>
    <rPh sb="259" eb="261">
      <t>ジッシ</t>
    </rPh>
    <phoneticPr fontId="4"/>
  </si>
  <si>
    <t>　「収益的収支比率」は、前年度に比べ地方債償還が進み償還金が減少したことにより比率が上昇しているものの、100％に達しておらず、総収益で総費用及び地方債償還金を賄えていない状況である。
　「経費回収率」及び「汚水処理原価」についても全国平均を下回っており、汚水処理経費は低価で効率的に汚水処理を実施できているが、使用料収入だけでは経費を賄えない状況となっている。これは、過疎化等により人口減少の傾向にあり、それに伴う使用料収入の減少が大きな要因と考えられ、自主財源である施設使用料で維持管理費等を賄いきれないことから一般会計からの繰入金で経営を支えている状況である。
　「企業債残高対事業規模比率」については、平成元年度に整備が完了し、着実に地方債償還が行われていることから、類似団体平均と比較しても低い数値となっている。ただし、供用開始後、施設の経年劣化や設備の耐用年数の経過による機能低下が生じていることから、平成28～30年度にかけて改築工事を実施しているため、地方債残高が増加する見込みである。
　「施設利用率」は全国平均とほぼ同水準の状況であるが、人口減少に加え、利用者の節水意識の向上及び節水機器の普及により汚水量が減少していることが要因と思われる。
　また、「水洗化率」は、全国平均を上回っているものの100％には達していないため、水質保全や使用料収入の確保のため接続率の向上を図る必要がある。</t>
    <rPh sb="2" eb="5">
      <t>シュウエキテキ</t>
    </rPh>
    <rPh sb="5" eb="7">
      <t>シュウシ</t>
    </rPh>
    <rPh sb="7" eb="9">
      <t>ヒリツ</t>
    </rPh>
    <rPh sb="12" eb="14">
      <t>ゼンネン</t>
    </rPh>
    <rPh sb="14" eb="15">
      <t>ド</t>
    </rPh>
    <rPh sb="16" eb="17">
      <t>クラ</t>
    </rPh>
    <rPh sb="21" eb="23">
      <t>ショウカン</t>
    </rPh>
    <rPh sb="24" eb="25">
      <t>スス</t>
    </rPh>
    <rPh sb="26" eb="29">
      <t>ショウカンキン</t>
    </rPh>
    <rPh sb="30" eb="32">
      <t>ゲンショウ</t>
    </rPh>
    <rPh sb="39" eb="41">
      <t>ヒリツ</t>
    </rPh>
    <rPh sb="42" eb="44">
      <t>ジョウショウ</t>
    </rPh>
    <rPh sb="57" eb="58">
      <t>タッ</t>
    </rPh>
    <rPh sb="64" eb="67">
      <t>ソウシュウエキ</t>
    </rPh>
    <rPh sb="68" eb="71">
      <t>ソウヒヨウ</t>
    </rPh>
    <rPh sb="71" eb="72">
      <t>オヨ</t>
    </rPh>
    <rPh sb="73" eb="76">
      <t>チホウサイ</t>
    </rPh>
    <rPh sb="76" eb="79">
      <t>ショウカンキン</t>
    </rPh>
    <rPh sb="80" eb="81">
      <t>マカナ</t>
    </rPh>
    <rPh sb="86" eb="88">
      <t>ジョウキョウ</t>
    </rPh>
    <rPh sb="95" eb="97">
      <t>ケイヒ</t>
    </rPh>
    <rPh sb="97" eb="99">
      <t>カイシュウ</t>
    </rPh>
    <rPh sb="99" eb="100">
      <t>リツ</t>
    </rPh>
    <rPh sb="101" eb="102">
      <t>オヨ</t>
    </rPh>
    <rPh sb="104" eb="106">
      <t>オスイ</t>
    </rPh>
    <rPh sb="106" eb="108">
      <t>ショリ</t>
    </rPh>
    <rPh sb="108" eb="110">
      <t>ゲンカ</t>
    </rPh>
    <rPh sb="116" eb="118">
      <t>ゼンコク</t>
    </rPh>
    <rPh sb="118" eb="120">
      <t>ヘイキン</t>
    </rPh>
    <rPh sb="121" eb="123">
      <t>シタマワ</t>
    </rPh>
    <rPh sb="128" eb="130">
      <t>オスイ</t>
    </rPh>
    <rPh sb="130" eb="132">
      <t>ショリ</t>
    </rPh>
    <rPh sb="132" eb="134">
      <t>ケイヒ</t>
    </rPh>
    <rPh sb="135" eb="137">
      <t>テイカ</t>
    </rPh>
    <rPh sb="138" eb="140">
      <t>コウリツ</t>
    </rPh>
    <rPh sb="140" eb="141">
      <t>テキ</t>
    </rPh>
    <rPh sb="142" eb="144">
      <t>オスイ</t>
    </rPh>
    <rPh sb="144" eb="146">
      <t>ショリ</t>
    </rPh>
    <rPh sb="147" eb="149">
      <t>ジッシ</t>
    </rPh>
    <rPh sb="156" eb="159">
      <t>シヨウリョウ</t>
    </rPh>
    <rPh sb="159" eb="161">
      <t>シュウニュウ</t>
    </rPh>
    <rPh sb="165" eb="167">
      <t>ケイヒ</t>
    </rPh>
    <rPh sb="168" eb="169">
      <t>マカナ</t>
    </rPh>
    <rPh sb="172" eb="174">
      <t>ジョウキョウ</t>
    </rPh>
    <rPh sb="185" eb="188">
      <t>カソカ</t>
    </rPh>
    <rPh sb="188" eb="189">
      <t>トウ</t>
    </rPh>
    <rPh sb="192" eb="194">
      <t>ジンコウ</t>
    </rPh>
    <rPh sb="194" eb="196">
      <t>ゲンショウ</t>
    </rPh>
    <rPh sb="197" eb="199">
      <t>ケイコウ</t>
    </rPh>
    <rPh sb="206" eb="207">
      <t>トモナ</t>
    </rPh>
    <rPh sb="208" eb="211">
      <t>シヨウリョウ</t>
    </rPh>
    <rPh sb="211" eb="213">
      <t>シュウニュウ</t>
    </rPh>
    <rPh sb="214" eb="216">
      <t>ゲンショウ</t>
    </rPh>
    <rPh sb="217" eb="218">
      <t>オオ</t>
    </rPh>
    <rPh sb="220" eb="222">
      <t>ヨウイン</t>
    </rPh>
    <rPh sb="223" eb="224">
      <t>カンガ</t>
    </rPh>
    <rPh sb="228" eb="230">
      <t>ジシュ</t>
    </rPh>
    <rPh sb="230" eb="232">
      <t>ザイゲン</t>
    </rPh>
    <rPh sb="235" eb="237">
      <t>シセツ</t>
    </rPh>
    <rPh sb="237" eb="239">
      <t>シヨウ</t>
    </rPh>
    <rPh sb="239" eb="240">
      <t>リョウ</t>
    </rPh>
    <rPh sb="241" eb="243">
      <t>イジ</t>
    </rPh>
    <rPh sb="243" eb="246">
      <t>カンリヒ</t>
    </rPh>
    <rPh sb="246" eb="247">
      <t>トウ</t>
    </rPh>
    <rPh sb="248" eb="249">
      <t>マカナ</t>
    </rPh>
    <rPh sb="258" eb="260">
      <t>イッパン</t>
    </rPh>
    <rPh sb="260" eb="262">
      <t>カイケイ</t>
    </rPh>
    <rPh sb="265" eb="267">
      <t>クリイレ</t>
    </rPh>
    <rPh sb="267" eb="268">
      <t>キン</t>
    </rPh>
    <rPh sb="269" eb="271">
      <t>ケイエイ</t>
    </rPh>
    <rPh sb="272" eb="273">
      <t>ササ</t>
    </rPh>
    <rPh sb="277" eb="279">
      <t>ジョウキョウ</t>
    </rPh>
    <rPh sb="286" eb="288">
      <t>キギョウ</t>
    </rPh>
    <rPh sb="288" eb="289">
      <t>サイ</t>
    </rPh>
    <rPh sb="289" eb="291">
      <t>ザンダカ</t>
    </rPh>
    <rPh sb="291" eb="292">
      <t>タイ</t>
    </rPh>
    <rPh sb="292" eb="294">
      <t>ジギョウ</t>
    </rPh>
    <rPh sb="294" eb="296">
      <t>キボ</t>
    </rPh>
    <rPh sb="296" eb="298">
      <t>ヒリツ</t>
    </rPh>
    <rPh sb="305" eb="307">
      <t>ヘイセイ</t>
    </rPh>
    <rPh sb="307" eb="309">
      <t>ガンネン</t>
    </rPh>
    <rPh sb="309" eb="310">
      <t>ド</t>
    </rPh>
    <rPh sb="311" eb="313">
      <t>セイビ</t>
    </rPh>
    <rPh sb="314" eb="316">
      <t>カンリョウ</t>
    </rPh>
    <rPh sb="350" eb="351">
      <t>ヒク</t>
    </rPh>
    <rPh sb="352" eb="354">
      <t>スウチ</t>
    </rPh>
    <rPh sb="365" eb="367">
      <t>キョウヨウ</t>
    </rPh>
    <rPh sb="367" eb="369">
      <t>カイシ</t>
    </rPh>
    <rPh sb="371" eb="373">
      <t>シセツ</t>
    </rPh>
    <rPh sb="374" eb="376">
      <t>ケイネン</t>
    </rPh>
    <rPh sb="376" eb="378">
      <t>レッカ</t>
    </rPh>
    <rPh sb="379" eb="381">
      <t>セツビ</t>
    </rPh>
    <rPh sb="382" eb="384">
      <t>タイヨウ</t>
    </rPh>
    <rPh sb="384" eb="386">
      <t>ネンスウ</t>
    </rPh>
    <rPh sb="387" eb="389">
      <t>ケイカ</t>
    </rPh>
    <rPh sb="392" eb="394">
      <t>キノウ</t>
    </rPh>
    <rPh sb="394" eb="396">
      <t>テイカ</t>
    </rPh>
    <rPh sb="397" eb="398">
      <t>ショウ</t>
    </rPh>
    <rPh sb="407" eb="409">
      <t>ヘイセイ</t>
    </rPh>
    <rPh sb="420" eb="422">
      <t>カイチク</t>
    </rPh>
    <rPh sb="422" eb="424">
      <t>コウジ</t>
    </rPh>
    <rPh sb="425" eb="427">
      <t>ジッシ</t>
    </rPh>
    <rPh sb="434" eb="437">
      <t>チホウサイ</t>
    </rPh>
    <rPh sb="437" eb="439">
      <t>ザンダカ</t>
    </rPh>
    <rPh sb="440" eb="442">
      <t>ゾウカ</t>
    </rPh>
    <rPh sb="444" eb="446">
      <t>ミコ</t>
    </rPh>
    <rPh sb="454" eb="456">
      <t>シセツ</t>
    </rPh>
    <rPh sb="456" eb="459">
      <t>リヨウリツ</t>
    </rPh>
    <rPh sb="461" eb="463">
      <t>ゼンコク</t>
    </rPh>
    <rPh sb="463" eb="465">
      <t>ヘイキン</t>
    </rPh>
    <rPh sb="564" eb="565">
      <t>タッ</t>
    </rPh>
    <rPh sb="573" eb="575">
      <t>スイシツ</t>
    </rPh>
    <rPh sb="575" eb="577">
      <t>ホゼン</t>
    </rPh>
    <rPh sb="578" eb="580">
      <t>シヨウ</t>
    </rPh>
    <rPh sb="580" eb="581">
      <t>リョウ</t>
    </rPh>
    <rPh sb="581" eb="583">
      <t>シュウニュウ</t>
    </rPh>
    <rPh sb="584" eb="586">
      <t>カクホ</t>
    </rPh>
    <rPh sb="589" eb="591">
      <t>セツゾク</t>
    </rPh>
    <rPh sb="591" eb="592">
      <t>リツ</t>
    </rPh>
    <rPh sb="593" eb="595">
      <t>コウジョウ</t>
    </rPh>
    <rPh sb="596" eb="597">
      <t>ハカ</t>
    </rPh>
    <rPh sb="598" eb="6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</si>
</sst>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41-4E78-825D-BB7F3B2FAE49}"/>
            </c:ext>
          </c:extLst>
        </c:ser>
        <c:dLbls>
          <c:showLegendKey val="0"/>
          <c:showVal val="0"/>
          <c:showCatName val="0"/>
          <c:showSerName val="0"/>
          <c:showPercent val="0"/>
          <c:showBubbleSize val="0"/>
        </c:dLbls>
        <c:gapWidth val="150"/>
        <c:axId val="85338368"/>
        <c:axId val="853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741-4E78-825D-BB7F3B2FAE49}"/>
            </c:ext>
          </c:extLst>
        </c:ser>
        <c:dLbls>
          <c:showLegendKey val="0"/>
          <c:showVal val="0"/>
          <c:showCatName val="0"/>
          <c:showSerName val="0"/>
          <c:showPercent val="0"/>
          <c:showBubbleSize val="0"/>
        </c:dLbls>
        <c:marker val="1"/>
        <c:smooth val="0"/>
        <c:axId val="85338368"/>
        <c:axId val="85348736"/>
      </c:lineChart>
      <c:dateAx>
        <c:axId val="85338368"/>
        <c:scaling>
          <c:orientation val="minMax"/>
        </c:scaling>
        <c:delete val="1"/>
        <c:axPos val="b"/>
        <c:numFmt formatCode="ge" sourceLinked="1"/>
        <c:majorTickMark val="none"/>
        <c:minorTickMark val="none"/>
        <c:tickLblPos val="none"/>
        <c:crossAx val="85348736"/>
        <c:crosses val="autoZero"/>
        <c:auto val="1"/>
        <c:lblOffset val="100"/>
        <c:baseTimeUnit val="years"/>
      </c:dateAx>
      <c:valAx>
        <c:axId val="853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55.01</c:v>
                </c:pt>
                <c:pt idx="1">
                  <c:v>52.78</c:v>
                </c:pt>
                <c:pt idx="2">
                  <c:v>50.78</c:v>
                </c:pt>
                <c:pt idx="3">
                  <c:v>52.12</c:v>
                </c:pt>
                <c:pt idx="4">
                  <c:v>52.12</c:v>
                </c:pt>
              </c:numCache>
            </c:numRef>
          </c:val>
          <c:extLst xmlns:c16r2="http://schemas.microsoft.com/office/drawing/2015/06/chart">
            <c:ext xmlns:c16="http://schemas.microsoft.com/office/drawing/2014/chart" uri="{C3380CC4-5D6E-409C-BE32-E72D297353CC}">
              <c16:uniqueId val="{00000000-E923-4FC2-BAF2-1068A9B60AF9}"/>
            </c:ext>
          </c:extLst>
        </c:ser>
        <c:dLbls>
          <c:showLegendKey val="0"/>
          <c:showVal val="0"/>
          <c:showCatName val="0"/>
          <c:showSerName val="0"/>
          <c:showPercent val="0"/>
          <c:showBubbleSize val="0"/>
        </c:dLbls>
        <c:gapWidth val="150"/>
        <c:axId val="86247296"/>
        <c:axId val="862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923-4FC2-BAF2-1068A9B60AF9}"/>
            </c:ext>
          </c:extLst>
        </c:ser>
        <c:dLbls>
          <c:showLegendKey val="0"/>
          <c:showVal val="0"/>
          <c:showCatName val="0"/>
          <c:showSerName val="0"/>
          <c:showPercent val="0"/>
          <c:showBubbleSize val="0"/>
        </c:dLbls>
        <c:marker val="1"/>
        <c:smooth val="0"/>
        <c:axId val="86247296"/>
        <c:axId val="86253568"/>
      </c:lineChart>
      <c:dateAx>
        <c:axId val="86247296"/>
        <c:scaling>
          <c:orientation val="minMax"/>
        </c:scaling>
        <c:delete val="1"/>
        <c:axPos val="b"/>
        <c:numFmt formatCode="ge" sourceLinked="1"/>
        <c:majorTickMark val="none"/>
        <c:minorTickMark val="none"/>
        <c:tickLblPos val="none"/>
        <c:crossAx val="86253568"/>
        <c:crosses val="autoZero"/>
        <c:auto val="1"/>
        <c:lblOffset val="100"/>
        <c:baseTimeUnit val="years"/>
      </c:dateAx>
      <c:valAx>
        <c:axId val="862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c:v>
                </c:pt>
                <c:pt idx="1">
                  <c:v>86.01</c:v>
                </c:pt>
                <c:pt idx="2">
                  <c:v>87.09</c:v>
                </c:pt>
                <c:pt idx="3">
                  <c:v>86.25</c:v>
                </c:pt>
                <c:pt idx="4">
                  <c:v>86</c:v>
                </c:pt>
              </c:numCache>
            </c:numRef>
          </c:val>
          <c:extLst xmlns:c16r2="http://schemas.microsoft.com/office/drawing/2015/06/chart">
            <c:ext xmlns:c16="http://schemas.microsoft.com/office/drawing/2014/chart" uri="{C3380CC4-5D6E-409C-BE32-E72D297353CC}">
              <c16:uniqueId val="{00000000-8E8B-4C7C-8683-3629A9925489}"/>
            </c:ext>
          </c:extLst>
        </c:ser>
        <c:dLbls>
          <c:showLegendKey val="0"/>
          <c:showVal val="0"/>
          <c:showCatName val="0"/>
          <c:showSerName val="0"/>
          <c:showPercent val="0"/>
          <c:showBubbleSize val="0"/>
        </c:dLbls>
        <c:gapWidth val="150"/>
        <c:axId val="86292736"/>
        <c:axId val="862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E8B-4C7C-8683-3629A9925489}"/>
            </c:ext>
          </c:extLst>
        </c:ser>
        <c:dLbls>
          <c:showLegendKey val="0"/>
          <c:showVal val="0"/>
          <c:showCatName val="0"/>
          <c:showSerName val="0"/>
          <c:showPercent val="0"/>
          <c:showBubbleSize val="0"/>
        </c:dLbls>
        <c:marker val="1"/>
        <c:smooth val="0"/>
        <c:axId val="86292736"/>
        <c:axId val="86294912"/>
      </c:lineChart>
      <c:dateAx>
        <c:axId val="86292736"/>
        <c:scaling>
          <c:orientation val="minMax"/>
        </c:scaling>
        <c:delete val="1"/>
        <c:axPos val="b"/>
        <c:numFmt formatCode="ge" sourceLinked="1"/>
        <c:majorTickMark val="none"/>
        <c:minorTickMark val="none"/>
        <c:tickLblPos val="none"/>
        <c:crossAx val="86294912"/>
        <c:crosses val="autoZero"/>
        <c:auto val="1"/>
        <c:lblOffset val="100"/>
        <c:baseTimeUnit val="years"/>
      </c:dateAx>
      <c:valAx>
        <c:axId val="86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65.599999999999994</c:v>
                </c:pt>
                <c:pt idx="1">
                  <c:v>65.47</c:v>
                </c:pt>
                <c:pt idx="2">
                  <c:v>64.89</c:v>
                </c:pt>
                <c:pt idx="3">
                  <c:v>67.7</c:v>
                </c:pt>
                <c:pt idx="4">
                  <c:v>73.34</c:v>
                </c:pt>
              </c:numCache>
            </c:numRef>
          </c:val>
          <c:extLst xmlns:c16r2="http://schemas.microsoft.com/office/drawing/2015/06/chart">
            <c:ext xmlns:c16="http://schemas.microsoft.com/office/drawing/2014/chart" uri="{C3380CC4-5D6E-409C-BE32-E72D297353CC}">
              <c16:uniqueId val="{00000000-1DD0-43F1-AE31-A5A69390DAC5}"/>
            </c:ext>
          </c:extLst>
        </c:ser>
        <c:dLbls>
          <c:showLegendKey val="0"/>
          <c:showVal val="0"/>
          <c:showCatName val="0"/>
          <c:showSerName val="0"/>
          <c:showPercent val="0"/>
          <c:showBubbleSize val="0"/>
        </c:dLbls>
        <c:gapWidth val="150"/>
        <c:axId val="85375616"/>
        <c:axId val="853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D0-43F1-AE31-A5A69390DAC5}"/>
            </c:ext>
          </c:extLst>
        </c:ser>
        <c:dLbls>
          <c:showLegendKey val="0"/>
          <c:showVal val="0"/>
          <c:showCatName val="0"/>
          <c:showSerName val="0"/>
          <c:showPercent val="0"/>
          <c:showBubbleSize val="0"/>
        </c:dLbls>
        <c:marker val="1"/>
        <c:smooth val="0"/>
        <c:axId val="85375616"/>
        <c:axId val="85390080"/>
      </c:lineChart>
      <c:dateAx>
        <c:axId val="85375616"/>
        <c:scaling>
          <c:orientation val="minMax"/>
        </c:scaling>
        <c:delete val="1"/>
        <c:axPos val="b"/>
        <c:numFmt formatCode="ge" sourceLinked="1"/>
        <c:majorTickMark val="none"/>
        <c:minorTickMark val="none"/>
        <c:tickLblPos val="none"/>
        <c:crossAx val="85390080"/>
        <c:crosses val="autoZero"/>
        <c:auto val="1"/>
        <c:lblOffset val="100"/>
        <c:baseTimeUnit val="years"/>
      </c:dateAx>
      <c:valAx>
        <c:axId val="853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E2-4590-A60E-7BE683BA4723}"/>
            </c:ext>
          </c:extLst>
        </c:ser>
        <c:dLbls>
          <c:showLegendKey val="0"/>
          <c:showVal val="0"/>
          <c:showCatName val="0"/>
          <c:showSerName val="0"/>
          <c:showPercent val="0"/>
          <c:showBubbleSize val="0"/>
        </c:dLbls>
        <c:gapWidth val="150"/>
        <c:axId val="85806080"/>
        <c:axId val="85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E2-4590-A60E-7BE683BA4723}"/>
            </c:ext>
          </c:extLst>
        </c:ser>
        <c:dLbls>
          <c:showLegendKey val="0"/>
          <c:showVal val="0"/>
          <c:showCatName val="0"/>
          <c:showSerName val="0"/>
          <c:showPercent val="0"/>
          <c:showBubbleSize val="0"/>
        </c:dLbls>
        <c:marker val="1"/>
        <c:smooth val="0"/>
        <c:axId val="85806080"/>
        <c:axId val="85841024"/>
      </c:lineChart>
      <c:dateAx>
        <c:axId val="85806080"/>
        <c:scaling>
          <c:orientation val="minMax"/>
        </c:scaling>
        <c:delete val="1"/>
        <c:axPos val="b"/>
        <c:numFmt formatCode="ge" sourceLinked="1"/>
        <c:majorTickMark val="none"/>
        <c:minorTickMark val="none"/>
        <c:tickLblPos val="none"/>
        <c:crossAx val="85841024"/>
        <c:crosses val="autoZero"/>
        <c:auto val="1"/>
        <c:lblOffset val="100"/>
        <c:baseTimeUnit val="years"/>
      </c:dateAx>
      <c:valAx>
        <c:axId val="85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82-40B1-AD44-7C92248C2C56}"/>
            </c:ext>
          </c:extLst>
        </c:ser>
        <c:dLbls>
          <c:showLegendKey val="0"/>
          <c:showVal val="0"/>
          <c:showCatName val="0"/>
          <c:showSerName val="0"/>
          <c:showPercent val="0"/>
          <c:showBubbleSize val="0"/>
        </c:dLbls>
        <c:gapWidth val="150"/>
        <c:axId val="86191488"/>
        <c:axId val="86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82-40B1-AD44-7C92248C2C56}"/>
            </c:ext>
          </c:extLst>
        </c:ser>
        <c:dLbls>
          <c:showLegendKey val="0"/>
          <c:showVal val="0"/>
          <c:showCatName val="0"/>
          <c:showSerName val="0"/>
          <c:showPercent val="0"/>
          <c:showBubbleSize val="0"/>
        </c:dLbls>
        <c:marker val="1"/>
        <c:smooth val="0"/>
        <c:axId val="86191488"/>
        <c:axId val="86201856"/>
      </c:lineChart>
      <c:dateAx>
        <c:axId val="86191488"/>
        <c:scaling>
          <c:orientation val="minMax"/>
        </c:scaling>
        <c:delete val="1"/>
        <c:axPos val="b"/>
        <c:numFmt formatCode="ge" sourceLinked="1"/>
        <c:majorTickMark val="none"/>
        <c:minorTickMark val="none"/>
        <c:tickLblPos val="none"/>
        <c:crossAx val="86201856"/>
        <c:crosses val="autoZero"/>
        <c:auto val="1"/>
        <c:lblOffset val="100"/>
        <c:baseTimeUnit val="years"/>
      </c:dateAx>
      <c:valAx>
        <c:axId val="86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D4-4C39-9898-DA9AEC295D8E}"/>
            </c:ext>
          </c:extLst>
        </c:ser>
        <c:dLbls>
          <c:showLegendKey val="0"/>
          <c:showVal val="0"/>
          <c:showCatName val="0"/>
          <c:showSerName val="0"/>
          <c:showPercent val="0"/>
          <c:showBubbleSize val="0"/>
        </c:dLbls>
        <c:gapWidth val="150"/>
        <c:axId val="86241664"/>
        <c:axId val="862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4-4C39-9898-DA9AEC295D8E}"/>
            </c:ext>
          </c:extLst>
        </c:ser>
        <c:dLbls>
          <c:showLegendKey val="0"/>
          <c:showVal val="0"/>
          <c:showCatName val="0"/>
          <c:showSerName val="0"/>
          <c:showPercent val="0"/>
          <c:showBubbleSize val="0"/>
        </c:dLbls>
        <c:marker val="1"/>
        <c:smooth val="0"/>
        <c:axId val="86241664"/>
        <c:axId val="86243584"/>
      </c:lineChart>
      <c:dateAx>
        <c:axId val="86241664"/>
        <c:scaling>
          <c:orientation val="minMax"/>
        </c:scaling>
        <c:delete val="1"/>
        <c:axPos val="b"/>
        <c:numFmt formatCode="ge" sourceLinked="1"/>
        <c:majorTickMark val="none"/>
        <c:minorTickMark val="none"/>
        <c:tickLblPos val="none"/>
        <c:crossAx val="86243584"/>
        <c:crosses val="autoZero"/>
        <c:auto val="1"/>
        <c:lblOffset val="100"/>
        <c:baseTimeUnit val="years"/>
      </c:dateAx>
      <c:valAx>
        <c:axId val="862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7-49BA-A69E-CC8875205F3D}"/>
            </c:ext>
          </c:extLst>
        </c:ser>
        <c:dLbls>
          <c:showLegendKey val="0"/>
          <c:showVal val="0"/>
          <c:showCatName val="0"/>
          <c:showSerName val="0"/>
          <c:showPercent val="0"/>
          <c:showBubbleSize val="0"/>
        </c:dLbls>
        <c:gapWidth val="150"/>
        <c:axId val="85947520"/>
        <c:axId val="859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7-49BA-A69E-CC8875205F3D}"/>
            </c:ext>
          </c:extLst>
        </c:ser>
        <c:dLbls>
          <c:showLegendKey val="0"/>
          <c:showVal val="0"/>
          <c:showCatName val="0"/>
          <c:showSerName val="0"/>
          <c:showPercent val="0"/>
          <c:showBubbleSize val="0"/>
        </c:dLbls>
        <c:marker val="1"/>
        <c:smooth val="0"/>
        <c:axId val="85947520"/>
        <c:axId val="85949440"/>
      </c:lineChart>
      <c:dateAx>
        <c:axId val="85947520"/>
        <c:scaling>
          <c:orientation val="minMax"/>
        </c:scaling>
        <c:delete val="1"/>
        <c:axPos val="b"/>
        <c:numFmt formatCode="ge" sourceLinked="1"/>
        <c:majorTickMark val="none"/>
        <c:minorTickMark val="none"/>
        <c:tickLblPos val="none"/>
        <c:crossAx val="85949440"/>
        <c:crosses val="autoZero"/>
        <c:auto val="1"/>
        <c:lblOffset val="100"/>
        <c:baseTimeUnit val="years"/>
      </c:dateAx>
      <c:valAx>
        <c:axId val="859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345.19</c:v>
                </c:pt>
                <c:pt idx="1">
                  <c:v>262.79000000000002</c:v>
                </c:pt>
                <c:pt idx="2">
                  <c:v>195.99</c:v>
                </c:pt>
                <c:pt idx="3">
                  <c:v>444.45</c:v>
                </c:pt>
                <c:pt idx="4">
                  <c:v>498.29</c:v>
                </c:pt>
              </c:numCache>
            </c:numRef>
          </c:val>
          <c:extLst xmlns:c16r2="http://schemas.microsoft.com/office/drawing/2015/06/chart">
            <c:ext xmlns:c16="http://schemas.microsoft.com/office/drawing/2014/chart" uri="{C3380CC4-5D6E-409C-BE32-E72D297353CC}">
              <c16:uniqueId val="{00000000-77A5-48E8-A4FD-691517B53EBF}"/>
            </c:ext>
          </c:extLst>
        </c:ser>
        <c:dLbls>
          <c:showLegendKey val="0"/>
          <c:showVal val="0"/>
          <c:showCatName val="0"/>
          <c:showSerName val="0"/>
          <c:showPercent val="0"/>
          <c:showBubbleSize val="0"/>
        </c:dLbls>
        <c:gapWidth val="150"/>
        <c:axId val="86000768"/>
        <c:axId val="860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7A5-48E8-A4FD-691517B53EBF}"/>
            </c:ext>
          </c:extLst>
        </c:ser>
        <c:dLbls>
          <c:showLegendKey val="0"/>
          <c:showVal val="0"/>
          <c:showCatName val="0"/>
          <c:showSerName val="0"/>
          <c:showPercent val="0"/>
          <c:showBubbleSize val="0"/>
        </c:dLbls>
        <c:marker val="1"/>
        <c:smooth val="0"/>
        <c:axId val="86000768"/>
        <c:axId val="86002688"/>
      </c:lineChart>
      <c:dateAx>
        <c:axId val="86000768"/>
        <c:scaling>
          <c:orientation val="minMax"/>
        </c:scaling>
        <c:delete val="1"/>
        <c:axPos val="b"/>
        <c:numFmt formatCode="ge" sourceLinked="1"/>
        <c:majorTickMark val="none"/>
        <c:minorTickMark val="none"/>
        <c:tickLblPos val="none"/>
        <c:crossAx val="86002688"/>
        <c:crosses val="autoZero"/>
        <c:auto val="1"/>
        <c:lblOffset val="100"/>
        <c:baseTimeUnit val="years"/>
      </c:dateAx>
      <c:valAx>
        <c:axId val="86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36.630000000000003</c:v>
                </c:pt>
                <c:pt idx="1">
                  <c:v>36.49</c:v>
                </c:pt>
                <c:pt idx="2">
                  <c:v>36.67</c:v>
                </c:pt>
                <c:pt idx="3">
                  <c:v>45.3</c:v>
                </c:pt>
                <c:pt idx="4">
                  <c:v>50.77</c:v>
                </c:pt>
              </c:numCache>
            </c:numRef>
          </c:val>
          <c:extLst xmlns:c16r2="http://schemas.microsoft.com/office/drawing/2015/06/chart">
            <c:ext xmlns:c16="http://schemas.microsoft.com/office/drawing/2014/chart" uri="{C3380CC4-5D6E-409C-BE32-E72D297353CC}">
              <c16:uniqueId val="{00000000-723C-4B54-A433-1539B5403158}"/>
            </c:ext>
          </c:extLst>
        </c:ser>
        <c:dLbls>
          <c:showLegendKey val="0"/>
          <c:showVal val="0"/>
          <c:showCatName val="0"/>
          <c:showSerName val="0"/>
          <c:showPercent val="0"/>
          <c:showBubbleSize val="0"/>
        </c:dLbls>
        <c:gapWidth val="150"/>
        <c:axId val="86033920"/>
        <c:axId val="86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23C-4B54-A433-1539B5403158}"/>
            </c:ext>
          </c:extLst>
        </c:ser>
        <c:dLbls>
          <c:showLegendKey val="0"/>
          <c:showVal val="0"/>
          <c:showCatName val="0"/>
          <c:showSerName val="0"/>
          <c:showPercent val="0"/>
          <c:showBubbleSize val="0"/>
        </c:dLbls>
        <c:marker val="1"/>
        <c:smooth val="0"/>
        <c:axId val="86033920"/>
        <c:axId val="86035840"/>
      </c:lineChart>
      <c:dateAx>
        <c:axId val="86033920"/>
        <c:scaling>
          <c:orientation val="minMax"/>
        </c:scaling>
        <c:delete val="1"/>
        <c:axPos val="b"/>
        <c:numFmt formatCode="ge" sourceLinked="1"/>
        <c:majorTickMark val="none"/>
        <c:minorTickMark val="none"/>
        <c:tickLblPos val="none"/>
        <c:crossAx val="86035840"/>
        <c:crosses val="autoZero"/>
        <c:auto val="1"/>
        <c:lblOffset val="100"/>
        <c:baseTimeUnit val="years"/>
      </c:dateAx>
      <c:valAx>
        <c:axId val="86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238.74</c:v>
                </c:pt>
                <c:pt idx="1">
                  <c:v>249.59</c:v>
                </c:pt>
                <c:pt idx="2">
                  <c:v>248.57</c:v>
                </c:pt>
                <c:pt idx="3">
                  <c:v>201.83</c:v>
                </c:pt>
                <c:pt idx="4">
                  <c:v>181.77</c:v>
                </c:pt>
              </c:numCache>
            </c:numRef>
          </c:val>
          <c:extLst xmlns:c16r2="http://schemas.microsoft.com/office/drawing/2015/06/chart">
            <c:ext xmlns:c16="http://schemas.microsoft.com/office/drawing/2014/chart" uri="{C3380CC4-5D6E-409C-BE32-E72D297353CC}">
              <c16:uniqueId val="{00000000-4E76-49B4-9342-4EA89B9F09F0}"/>
            </c:ext>
          </c:extLst>
        </c:ser>
        <c:dLbls>
          <c:showLegendKey val="0"/>
          <c:showVal val="0"/>
          <c:showCatName val="0"/>
          <c:showSerName val="0"/>
          <c:showPercent val="0"/>
          <c:showBubbleSize val="0"/>
        </c:dLbls>
        <c:gapWidth val="150"/>
        <c:axId val="86136320"/>
        <c:axId val="861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E76-49B4-9342-4EA89B9F09F0}"/>
            </c:ext>
          </c:extLst>
        </c:ser>
        <c:dLbls>
          <c:showLegendKey val="0"/>
          <c:showVal val="0"/>
          <c:showCatName val="0"/>
          <c:showSerName val="0"/>
          <c:showPercent val="0"/>
          <c:showBubbleSize val="0"/>
        </c:dLbls>
        <c:marker val="1"/>
        <c:smooth val="0"/>
        <c:axId val="86136320"/>
        <c:axId val="86138240"/>
      </c:lineChart>
      <c:dateAx>
        <c:axId val="86136320"/>
        <c:scaling>
          <c:orientation val="minMax"/>
        </c:scaling>
        <c:delete val="1"/>
        <c:axPos val="b"/>
        <c:numFmt formatCode="ge" sourceLinked="1"/>
        <c:majorTickMark val="none"/>
        <c:minorTickMark val="none"/>
        <c:tickLblPos val="none"/>
        <c:crossAx val="86138240"/>
        <c:crosses val="autoZero"/>
        <c:auto val="1"/>
        <c:lblOffset val="100"/>
        <c:baseTimeUnit val="years"/>
      </c:dateAx>
      <c:valAx>
        <c:axId val="86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6" zoomScaleNormal="100" workbookViewId="0">
      <selection activeCell="CE22" sqref="CE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44266</v>
      </c>
      <c r="AM8" s="68"/>
      <c r="AN8" s="68"/>
      <c r="AO8" s="68"/>
      <c r="AP8" s="68"/>
      <c r="AQ8" s="68"/>
      <c r="AR8" s="68"/>
      <c r="AS8" s="68"/>
      <c r="AT8" s="67">
        <f>データ!T6</f>
        <v>432.22</v>
      </c>
      <c r="AU8" s="67"/>
      <c r="AV8" s="67"/>
      <c r="AW8" s="67"/>
      <c r="AX8" s="67"/>
      <c r="AY8" s="67"/>
      <c r="AZ8" s="67"/>
      <c r="BA8" s="67"/>
      <c r="BB8" s="67">
        <f>データ!U6</f>
        <v>102.42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2.29</v>
      </c>
      <c r="Q10" s="67"/>
      <c r="R10" s="67"/>
      <c r="S10" s="67"/>
      <c r="T10" s="67"/>
      <c r="U10" s="67"/>
      <c r="V10" s="67"/>
      <c r="W10" s="67">
        <f>データ!Q6</f>
        <v>113.64</v>
      </c>
      <c r="X10" s="67"/>
      <c r="Y10" s="67"/>
      <c r="Z10" s="67"/>
      <c r="AA10" s="67"/>
      <c r="AB10" s="67"/>
      <c r="AC10" s="67"/>
      <c r="AD10" s="68">
        <f>データ!R6</f>
        <v>1674</v>
      </c>
      <c r="AE10" s="68"/>
      <c r="AF10" s="68"/>
      <c r="AG10" s="68"/>
      <c r="AH10" s="68"/>
      <c r="AI10" s="68"/>
      <c r="AJ10" s="68"/>
      <c r="AK10" s="2"/>
      <c r="AL10" s="68">
        <f>データ!V6</f>
        <v>1007</v>
      </c>
      <c r="AM10" s="68"/>
      <c r="AN10" s="68"/>
      <c r="AO10" s="68"/>
      <c r="AP10" s="68"/>
      <c r="AQ10" s="68"/>
      <c r="AR10" s="68"/>
      <c r="AS10" s="68"/>
      <c r="AT10" s="67">
        <f>データ!W6</f>
        <v>0.24</v>
      </c>
      <c r="AU10" s="67"/>
      <c r="AV10" s="67"/>
      <c r="AW10" s="67"/>
      <c r="AX10" s="67"/>
      <c r="AY10" s="67"/>
      <c r="AZ10" s="67"/>
      <c r="BA10" s="67"/>
      <c r="BB10" s="67">
        <f>データ!X6</f>
        <v>4195.83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shOSEsmEv60NsnY+h8PaB17IAfYLNVEajZqGxCmRlWMcgzWVKqoZ1imNS7k925POispzlbHE5x4pr/ELb9zwjQ==" saltValue="znExl7t12Sk94ioExh5BX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382078</v>
      </c>
      <c r="D6" s="32">
        <f t="shared" si="3"/>
        <v>47</v>
      </c>
      <c r="E6" s="32">
        <f t="shared" si="3"/>
        <v>17</v>
      </c>
      <c r="F6" s="32">
        <f t="shared" si="3"/>
        <v>5</v>
      </c>
      <c r="G6" s="32">
        <f t="shared" si="3"/>
        <v>0</v>
      </c>
      <c r="H6" s="32" t="str">
        <f t="shared" si="3"/>
        <v>愛媛県　大洲市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2.29</v>
      </c>
      <c r="Q6" s="33">
        <f t="shared" si="3"/>
        <v>113.64</v>
      </c>
      <c r="R6" s="33">
        <f t="shared" si="3"/>
        <v>1674</v>
      </c>
      <c r="S6" s="33">
        <f t="shared" si="3"/>
        <v>44266</v>
      </c>
      <c r="T6" s="33">
        <f t="shared" si="3"/>
        <v>432.22</v>
      </c>
      <c r="U6" s="33">
        <f t="shared" si="3"/>
        <v>102.42</v>
      </c>
      <c r="V6" s="33">
        <f t="shared" si="3"/>
        <v>1007</v>
      </c>
      <c r="W6" s="33">
        <f t="shared" si="3"/>
        <v>0.24</v>
      </c>
      <c r="X6" s="33">
        <f t="shared" si="3"/>
        <v>4195.83</v>
      </c>
      <c r="Y6" s="34">
        <f>IF(Y7="",NA(),Y7)</f>
        <v>65.599999999999994</v>
      </c>
      <c r="Z6" s="34">
        <f t="shared" ref="Z6:AH6" si="4">IF(Z7="",NA(),Z7)</f>
        <v>65.47</v>
      </c>
      <c r="AA6" s="34">
        <f t="shared" si="4"/>
        <v>64.89</v>
      </c>
      <c r="AB6" s="34">
        <f t="shared" si="4"/>
        <v>67.7</v>
      </c>
      <c r="AC6" s="34">
        <f t="shared" si="4"/>
        <v>73.34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345.19</v>
      </c>
      <c r="BG6" s="34">
        <f t="shared" ref="BG6:BO6" si="7">IF(BG7="",NA(),BG7)</f>
        <v>262.79000000000002</v>
      </c>
      <c r="BH6" s="34">
        <f t="shared" si="7"/>
        <v>195.99</v>
      </c>
      <c r="BI6" s="34">
        <f t="shared" si="7"/>
        <v>444.45</v>
      </c>
      <c r="BJ6" s="34">
        <f t="shared" si="7"/>
        <v>498.29</v>
      </c>
      <c r="BK6" s="34">
        <f t="shared" si="7"/>
        <v>1126.77</v>
      </c>
      <c r="BL6" s="34">
        <f t="shared" si="7"/>
        <v>1044.8</v>
      </c>
      <c r="BM6" s="34">
        <f t="shared" si="7"/>
        <v>1081.8</v>
      </c>
      <c r="BN6" s="34">
        <f t="shared" si="7"/>
        <v>974.93</v>
      </c>
      <c r="BO6" s="34">
        <f t="shared" si="7"/>
        <v>855.8</v>
      </c>
      <c r="BP6" s="33" t="str">
        <f>IF(BP7="","",IF(BP7="-","【-】","【"&amp;SUBSTITUTE(TEXT(BP7,"#,##0.00"),"-","△")&amp;"】"))</f>
        <v>【814.89】</v>
      </c>
      <c r="BQ6" s="34">
        <f>IF(BQ7="",NA(),BQ7)</f>
        <v>36.630000000000003</v>
      </c>
      <c r="BR6" s="34">
        <f t="shared" ref="BR6:BZ6" si="8">IF(BR7="",NA(),BR7)</f>
        <v>36.49</v>
      </c>
      <c r="BS6" s="34">
        <f t="shared" si="8"/>
        <v>36.67</v>
      </c>
      <c r="BT6" s="34">
        <f t="shared" si="8"/>
        <v>45.3</v>
      </c>
      <c r="BU6" s="34">
        <f t="shared" si="8"/>
        <v>50.77</v>
      </c>
      <c r="BV6" s="34">
        <f t="shared" si="8"/>
        <v>50.9</v>
      </c>
      <c r="BW6" s="34">
        <f t="shared" si="8"/>
        <v>50.82</v>
      </c>
      <c r="BX6" s="34">
        <f t="shared" si="8"/>
        <v>52.19</v>
      </c>
      <c r="BY6" s="34">
        <f t="shared" si="8"/>
        <v>55.32</v>
      </c>
      <c r="BZ6" s="34">
        <f t="shared" si="8"/>
        <v>59.8</v>
      </c>
      <c r="CA6" s="33" t="str">
        <f>IF(CA7="","",IF(CA7="-","【-】","【"&amp;SUBSTITUTE(TEXT(CA7,"#,##0.00"),"-","△")&amp;"】"))</f>
        <v>【60.64】</v>
      </c>
      <c r="CB6" s="34">
        <f>IF(CB7="",NA(),CB7)</f>
        <v>238.74</v>
      </c>
      <c r="CC6" s="34">
        <f t="shared" ref="CC6:CK6" si="9">IF(CC7="",NA(),CC7)</f>
        <v>249.59</v>
      </c>
      <c r="CD6" s="34">
        <f t="shared" si="9"/>
        <v>248.57</v>
      </c>
      <c r="CE6" s="34">
        <f t="shared" si="9"/>
        <v>201.83</v>
      </c>
      <c r="CF6" s="34">
        <f t="shared" si="9"/>
        <v>181.77</v>
      </c>
      <c r="CG6" s="34">
        <f t="shared" si="9"/>
        <v>293.27</v>
      </c>
      <c r="CH6" s="34">
        <f t="shared" si="9"/>
        <v>300.52</v>
      </c>
      <c r="CI6" s="34">
        <f t="shared" si="9"/>
        <v>296.14</v>
      </c>
      <c r="CJ6" s="34">
        <f t="shared" si="9"/>
        <v>283.17</v>
      </c>
      <c r="CK6" s="34">
        <f t="shared" si="9"/>
        <v>263.76</v>
      </c>
      <c r="CL6" s="33" t="str">
        <f>IF(CL7="","",IF(CL7="-","【-】","【"&amp;SUBSTITUTE(TEXT(CL7,"#,##0.00"),"-","△")&amp;"】"))</f>
        <v>【255.52】</v>
      </c>
      <c r="CM6" s="34">
        <f>IF(CM7="",NA(),CM7)</f>
        <v>55.01</v>
      </c>
      <c r="CN6" s="34">
        <f t="shared" ref="CN6:CV6" si="10">IF(CN7="",NA(),CN7)</f>
        <v>52.78</v>
      </c>
      <c r="CO6" s="34">
        <f t="shared" si="10"/>
        <v>50.78</v>
      </c>
      <c r="CP6" s="34">
        <f t="shared" si="10"/>
        <v>52.12</v>
      </c>
      <c r="CQ6" s="34">
        <f t="shared" si="10"/>
        <v>52.12</v>
      </c>
      <c r="CR6" s="34">
        <f t="shared" si="10"/>
        <v>53.78</v>
      </c>
      <c r="CS6" s="34">
        <f t="shared" si="10"/>
        <v>53.24</v>
      </c>
      <c r="CT6" s="34">
        <f t="shared" si="10"/>
        <v>52.31</v>
      </c>
      <c r="CU6" s="34">
        <f t="shared" si="10"/>
        <v>60.65</v>
      </c>
      <c r="CV6" s="34">
        <f t="shared" si="10"/>
        <v>51.75</v>
      </c>
      <c r="CW6" s="33" t="str">
        <f>IF(CW7="","",IF(CW7="-","【-】","【"&amp;SUBSTITUTE(TEXT(CW7,"#,##0.00"),"-","△")&amp;"】"))</f>
        <v>【52.49】</v>
      </c>
      <c r="CX6" s="34">
        <f>IF(CX7="",NA(),CX7)</f>
        <v>87</v>
      </c>
      <c r="CY6" s="34">
        <f t="shared" ref="CY6:DG6" si="11">IF(CY7="",NA(),CY7)</f>
        <v>86.01</v>
      </c>
      <c r="CZ6" s="34">
        <f t="shared" si="11"/>
        <v>87.09</v>
      </c>
      <c r="DA6" s="34">
        <f t="shared" si="11"/>
        <v>86.25</v>
      </c>
      <c r="DB6" s="34">
        <f t="shared" si="11"/>
        <v>86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382078</v>
      </c>
      <c r="D7" s="36">
        <v>47</v>
      </c>
      <c r="E7" s="36">
        <v>17</v>
      </c>
      <c r="F7" s="36">
        <v>5</v>
      </c>
      <c r="G7" s="36">
        <v>0</v>
      </c>
      <c r="H7" s="36" t="s">
        <v>109</v>
      </c>
      <c r="I7" s="36" t="s">
        <v>110</v>
      </c>
      <c r="J7" s="36" t="s">
        <v>111</v>
      </c>
      <c r="K7" s="36" t="s">
        <v>112</v>
      </c>
      <c r="L7" s="36" t="s">
        <v>113</v>
      </c>
      <c r="M7" s="36" t="s">
        <v>114</v>
      </c>
      <c r="N7" s="37" t="s">
        <v>115</v>
      </c>
      <c r="O7" s="37" t="s">
        <v>116</v>
      </c>
      <c r="P7" s="37">
        <v>2.29</v>
      </c>
      <c r="Q7" s="37">
        <v>113.64</v>
      </c>
      <c r="R7" s="37">
        <v>1674</v>
      </c>
      <c r="S7" s="37">
        <v>44266</v>
      </c>
      <c r="T7" s="37">
        <v>432.22</v>
      </c>
      <c r="U7" s="37">
        <v>102.42</v>
      </c>
      <c r="V7" s="37">
        <v>1007</v>
      </c>
      <c r="W7" s="37">
        <v>0.24</v>
      </c>
      <c r="X7" s="37">
        <v>4195.83</v>
      </c>
      <c r="Y7" s="37">
        <v>65.599999999999994</v>
      </c>
      <c r="Z7" s="37">
        <v>65.47</v>
      </c>
      <c r="AA7" s="37">
        <v>64.89</v>
      </c>
      <c r="AB7" s="37">
        <v>67.7</v>
      </c>
      <c r="AC7" s="37">
        <v>73.34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345.19</v>
      </c>
      <c r="BG7" s="37">
        <v>262.79000000000002</v>
      </c>
      <c r="BH7" s="37">
        <v>195.99</v>
      </c>
      <c r="BI7" s="37">
        <v>444.45</v>
      </c>
      <c r="BJ7" s="37">
        <v>498.29</v>
      </c>
      <c r="BK7" s="37">
        <v>1126.77</v>
      </c>
      <c r="BL7" s="37">
        <v>1044.8</v>
      </c>
      <c r="BM7" s="37">
        <v>1081.8</v>
      </c>
      <c r="BN7" s="37">
        <v>974.93</v>
      </c>
      <c r="BO7" s="37">
        <v>855.8</v>
      </c>
      <c r="BP7" s="37">
        <v>814.89</v>
      </c>
      <c r="BQ7" s="37">
        <v>36.630000000000003</v>
      </c>
      <c r="BR7" s="37">
        <v>36.49</v>
      </c>
      <c r="BS7" s="37">
        <v>36.67</v>
      </c>
      <c r="BT7" s="37">
        <v>45.3</v>
      </c>
      <c r="BU7" s="37">
        <v>50.77</v>
      </c>
      <c r="BV7" s="37">
        <v>50.9</v>
      </c>
      <c r="BW7" s="37">
        <v>50.82</v>
      </c>
      <c r="BX7" s="37">
        <v>52.19</v>
      </c>
      <c r="BY7" s="37">
        <v>55.32</v>
      </c>
      <c r="BZ7" s="37">
        <v>59.8</v>
      </c>
      <c r="CA7" s="37">
        <v>60.64</v>
      </c>
      <c r="CB7" s="37">
        <v>238.74</v>
      </c>
      <c r="CC7" s="37">
        <v>249.59</v>
      </c>
      <c r="CD7" s="37">
        <v>248.57</v>
      </c>
      <c r="CE7" s="37">
        <v>201.83</v>
      </c>
      <c r="CF7" s="37">
        <v>181.77</v>
      </c>
      <c r="CG7" s="37">
        <v>293.27</v>
      </c>
      <c r="CH7" s="37">
        <v>300.52</v>
      </c>
      <c r="CI7" s="37">
        <v>296.14</v>
      </c>
      <c r="CJ7" s="37">
        <v>283.17</v>
      </c>
      <c r="CK7" s="37">
        <v>263.76</v>
      </c>
      <c r="CL7" s="37">
        <v>255.52</v>
      </c>
      <c r="CM7" s="37">
        <v>55.01</v>
      </c>
      <c r="CN7" s="37">
        <v>52.78</v>
      </c>
      <c r="CO7" s="37">
        <v>50.78</v>
      </c>
      <c r="CP7" s="37">
        <v>52.12</v>
      </c>
      <c r="CQ7" s="37">
        <v>52.12</v>
      </c>
      <c r="CR7" s="37">
        <v>53.78</v>
      </c>
      <c r="CS7" s="37">
        <v>53.24</v>
      </c>
      <c r="CT7" s="37">
        <v>52.31</v>
      </c>
      <c r="CU7" s="37">
        <v>60.65</v>
      </c>
      <c r="CV7" s="37">
        <v>51.75</v>
      </c>
      <c r="CW7" s="37">
        <v>52.49</v>
      </c>
      <c r="CX7" s="37">
        <v>87</v>
      </c>
      <c r="CY7" s="37">
        <v>86.01</v>
      </c>
      <c r="CZ7" s="37">
        <v>87.09</v>
      </c>
      <c r="DA7" s="37">
        <v>86.25</v>
      </c>
      <c r="DB7" s="37">
        <v>86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2019-02-06T04:34:17Z</cp:lastPrinted>
  <dcterms:created xsi:type="dcterms:W3CDTF">2018-12-03T09:29:16Z</dcterms:created>
  <dcterms:modified xsi:type="dcterms:W3CDTF">2019-02-06T04:37:00Z</dcterms:modified>
  <cp:category/>
</cp:coreProperties>
</file>