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大塚作成\77 調査・報告・通知・なんかの会関係\県より\H31.01.17.受信メール：公営企業に係る「経営比較分析表（平成29年度決算）」の分析について\"/>
    </mc:Choice>
  </mc:AlternateContent>
  <workbookProtection workbookAlgorithmName="SHA-512" workbookHashValue="rWwCuSkEwTZC1H2xTrVpXDAyfPb9hOihdBrEV/voe7t0Xnjj9cfVU19IgSNoxpRblnS2MwQZWcfwVdVbm4csVw==" workbookSaltValue="EQRwfqO8jewh2sWA5/c3S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<sst xmlns="http://schemas.openxmlformats.org/spreadsheetml/2006/main" count="232" uniqueCount="120">
  <si>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</si>
  <si>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</si>
  <si>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</si>
  <si>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</si>
  <si>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</si>
  <si>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</si>
  <si>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</si>
  <si>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</si>
  <si>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</si>
  <si>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</si>
  <si>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</si>
  <si>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</si>
  <si>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</si>
  <si>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</si>
  <si>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</si>
  <si>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</si>
  <si>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</si>
  <si>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</si>
  <si>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</si>
  <si>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</si>
  <si>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</si>
  <si>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</si>
  <si>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</si>
  <si>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</si>
  <si>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</si>
  <si>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</si>
  <si>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</si>
  <si>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</si>
  <si>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</si>
  <si>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</si>
  <si>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</si>
  <si>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</si>
  <si>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</si>
  <si>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</si>
  <si>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</si>
  <si>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</si>
  <si>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</si>
  <si>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</si>
  <si>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</si>
  <si>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</si>
  <si>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</si>
  <si>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</si>
  <si>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</si>
  <si>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</si>
  <si>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</si>
  <si>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</si>
  <si>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</si>
  <si>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</si>
  <si>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</si>
  <si>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</si>
  <si>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</si>
  <si>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</si>
  <si>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</si>
  <si>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</si>
  <si>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</si>
  <si>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</si>
  <si>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</si>
  <si>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</si>
  <si>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</si>
  <si>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</si>
  <si>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</si>
  <si>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</si>
  <si>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</si>
  <si>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</si>
  <si>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</si>
  <si>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</si>
  <si>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</si>
  <si>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</si>
  <si>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</si>
  <si>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</si>
  <si>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</si>
  <si>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</si>
  <si>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</si>
  <si>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</si>
  <si>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</si>
  <si>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</si>
  <si>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</si>
  <si>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</si>
  <si>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</si>
  <si>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</si>
  <si>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</si>
  <si>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</si>
  <si>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</si>
  <si>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</si>
  <si>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</si>
  <si>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</si>
  <si>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</si>
  <si>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</si>
  <si>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</si>
  <si>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</si>
  <si>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</si>
  <si>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</si>
  <si>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</si>
  <si>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</si>
  <si>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</si>
  <si>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</si>
  <si>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</si>
  <si>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</si>
  <si>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</si>
  <si>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</si>
  <si>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</si>
  <si>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</si>
  <si>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</si>
  <si>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</si>
  <si>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</si>
  <si>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</si>
  <si>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</si>
  <si>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</si>
  <si>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</si>
  <si>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</si>
  <si>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</si>
  <si>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</si>
  <si>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</si>
  <si>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</si>
  <si>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</si>
  <si>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</si>
  <si>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</si>
  <si>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⑤料金回収率』は、維持管理費の増加などにより減少となった。主な要因は漏水の多発による修繕費、動力費の増加である。関連して『⑥給水原価』は増加、『⑧有収率』は増加傾向にあったが大きく減少となり、類似団体と比べると大幅に低い数値となっている。また今年度は、2月の大寒波のため市内全域で漏水が多発した影響も大きい。今後、漏水防止策や老朽管更新を一層強化していくことが必要である。
　『③流動比率』については、未払金の状況により増減しているが、100％を上回っており、財務の安全性は確保されている。
　『④企業債残高対給水収益比率』は、減少傾向にあるが、今後の施設更新により増加見込のため、水道事業基本計画を策定し、アセットマネジメントによる事業運営を行う計画である。
　『⑦施設利用率』は、増加したが漏水による配水量の増加が要因である。</t>
    <rPh sb="3" eb="5">
      <t>ケイジョウ</t>
    </rPh>
    <rPh sb="5" eb="7">
      <t>シュウシ</t>
    </rPh>
    <rPh sb="7" eb="9">
      <t>ヒリツ</t>
    </rPh>
    <rPh sb="12" eb="14">
      <t>リョウキン</t>
    </rPh>
    <rPh sb="14" eb="16">
      <t>カイシュウ</t>
    </rPh>
    <rPh sb="16" eb="17">
      <t>リツ</t>
    </rPh>
    <rPh sb="20" eb="22">
      <t>イジ</t>
    </rPh>
    <rPh sb="22" eb="25">
      <t>カンリヒ</t>
    </rPh>
    <rPh sb="26" eb="28">
      <t>ゾウカ</t>
    </rPh>
    <rPh sb="67" eb="69">
      <t>カンレン</t>
    </rPh>
    <rPh sb="79" eb="81">
      <t>ゾウカ</t>
    </rPh>
    <rPh sb="89" eb="91">
      <t>ゾウカ</t>
    </rPh>
    <rPh sb="91" eb="93">
      <t>ケイコウ</t>
    </rPh>
    <rPh sb="98" eb="99">
      <t>オオ</t>
    </rPh>
    <rPh sb="101" eb="103">
      <t>ゲンショウ</t>
    </rPh>
    <rPh sb="107" eb="109">
      <t>ルイジ</t>
    </rPh>
    <rPh sb="109" eb="111">
      <t>ダンタイ</t>
    </rPh>
    <rPh sb="112" eb="113">
      <t>クラ</t>
    </rPh>
    <rPh sb="116" eb="118">
      <t>オオハバ</t>
    </rPh>
    <rPh sb="119" eb="120">
      <t>ヒク</t>
    </rPh>
    <rPh sb="121" eb="123">
      <t>スウチ</t>
    </rPh>
    <rPh sb="132" eb="135">
      <t>コンネンド</t>
    </rPh>
    <rPh sb="138" eb="139">
      <t>ガツ</t>
    </rPh>
    <rPh sb="140" eb="143">
      <t>ダイカンパ</t>
    </rPh>
    <rPh sb="146" eb="148">
      <t>シナイ</t>
    </rPh>
    <rPh sb="148" eb="150">
      <t>ゼンイキ</t>
    </rPh>
    <rPh sb="151" eb="153">
      <t>ロウスイ</t>
    </rPh>
    <rPh sb="154" eb="156">
      <t>タハツ</t>
    </rPh>
    <rPh sb="158" eb="160">
      <t>エイキョウ</t>
    </rPh>
    <rPh sb="161" eb="162">
      <t>オオ</t>
    </rPh>
    <rPh sb="165" eb="167">
      <t>コンゴ</t>
    </rPh>
    <rPh sb="168" eb="170">
      <t>ロウスイ</t>
    </rPh>
    <rPh sb="170" eb="172">
      <t>ボウシ</t>
    </rPh>
    <rPh sb="172" eb="173">
      <t>サク</t>
    </rPh>
    <rPh sb="174" eb="176">
      <t>ロウキュウ</t>
    </rPh>
    <rPh sb="176" eb="177">
      <t>カン</t>
    </rPh>
    <rPh sb="177" eb="179">
      <t>コウシン</t>
    </rPh>
    <rPh sb="180" eb="182">
      <t>イッソウ</t>
    </rPh>
    <rPh sb="182" eb="184">
      <t>キョウカ</t>
    </rPh>
    <rPh sb="191" eb="193">
      <t>ヒツヨウ</t>
    </rPh>
    <rPh sb="260" eb="262">
      <t>キギョウ</t>
    </rPh>
    <rPh sb="262" eb="263">
      <t>サイ</t>
    </rPh>
    <rPh sb="263" eb="265">
      <t>ザンダカ</t>
    </rPh>
    <rPh sb="265" eb="266">
      <t>タイ</t>
    </rPh>
    <rPh sb="266" eb="268">
      <t>キュウスイ</t>
    </rPh>
    <rPh sb="268" eb="270">
      <t>シュウエキ</t>
    </rPh>
    <rPh sb="270" eb="272">
      <t>ヒリツ</t>
    </rPh>
    <rPh sb="275" eb="277">
      <t>ゲンショウ</t>
    </rPh>
    <rPh sb="277" eb="279">
      <t>ケイコウ</t>
    </rPh>
    <rPh sb="284" eb="286">
      <t>コンゴ</t>
    </rPh>
    <rPh sb="287" eb="289">
      <t>シセツ</t>
    </rPh>
    <rPh sb="289" eb="291">
      <t>コウシン</t>
    </rPh>
    <rPh sb="294" eb="296">
      <t>ゾウカ</t>
    </rPh>
    <rPh sb="296" eb="298">
      <t>ミコミ</t>
    </rPh>
    <rPh sb="302" eb="304">
      <t>スイドウ</t>
    </rPh>
    <rPh sb="304" eb="306">
      <t>ジギョウ</t>
    </rPh>
    <rPh sb="306" eb="308">
      <t>キホン</t>
    </rPh>
    <rPh sb="308" eb="310">
      <t>ケイカク</t>
    </rPh>
    <rPh sb="311" eb="313">
      <t>サクテイ</t>
    </rPh>
    <rPh sb="328" eb="330">
      <t>ジギョウ</t>
    </rPh>
    <rPh sb="330" eb="332">
      <t>ウンエイ</t>
    </rPh>
    <rPh sb="333" eb="334">
      <t>オコナ</t>
    </rPh>
    <rPh sb="335" eb="337">
      <t>ケイカク</t>
    </rPh>
    <rPh sb="345" eb="347">
      <t>シセツ</t>
    </rPh>
    <rPh sb="347" eb="349">
      <t>リヨウ</t>
    </rPh>
    <rPh sb="349" eb="350">
      <t>リツ</t>
    </rPh>
    <rPh sb="353" eb="355">
      <t>ゾウカ</t>
    </rPh>
    <rPh sb="358" eb="360">
      <t>ロウスイ</t>
    </rPh>
    <rPh sb="363" eb="365">
      <t>ハイスイ</t>
    </rPh>
    <rPh sb="365" eb="366">
      <t>リョウ</t>
    </rPh>
    <rPh sb="367" eb="369">
      <t>ゾウカ</t>
    </rPh>
    <rPh sb="370" eb="372">
      <t>ヨウイン</t>
    </rPh>
    <phoneticPr fontId="16"/>
  </si>
  <si>
    <t>　『①有形固定資産減価償却率』は、年々増加しており資産が老朽化していることが認められる。『②管路経年化率』は、積極的に老朽管更新を行っているため、少しずつ減小傾向であるが、類似団体と比べると大きく上回っており、老朽管が多い状況である。有収率向上、耐震化のためにも計画的に更新を行っているが、多額の資金が必要になるため、効率的かつ効果的に更新を行えるよう、水道事業基本計画を策定し、アセットマネジメント、経営戦略に基づき計画的に実施していく予定である。</t>
    <rPh sb="3" eb="5">
      <t>ユウケイ</t>
    </rPh>
    <rPh sb="5" eb="7">
      <t>コテイ</t>
    </rPh>
    <rPh sb="7" eb="9">
      <t>シサン</t>
    </rPh>
    <rPh sb="9" eb="11">
      <t>ゲンカ</t>
    </rPh>
    <rPh sb="11" eb="14">
      <t>ショウキャクリツ</t>
    </rPh>
    <rPh sb="17" eb="19">
      <t>ネンネン</t>
    </rPh>
    <rPh sb="19" eb="21">
      <t>ゾウカ</t>
    </rPh>
    <rPh sb="25" eb="27">
      <t>シサン</t>
    </rPh>
    <rPh sb="28" eb="30">
      <t>ロウキュウ</t>
    </rPh>
    <rPh sb="30" eb="31">
      <t>カ</t>
    </rPh>
    <rPh sb="38" eb="39">
      <t>ミト</t>
    </rPh>
    <rPh sb="46" eb="48">
      <t>カンロ</t>
    </rPh>
    <rPh sb="48" eb="51">
      <t>ケイネンカ</t>
    </rPh>
    <rPh sb="51" eb="52">
      <t>リツ</t>
    </rPh>
    <rPh sb="55" eb="58">
      <t>セッキョクテキ</t>
    </rPh>
    <rPh sb="59" eb="61">
      <t>ロウキュウ</t>
    </rPh>
    <rPh sb="61" eb="62">
      <t>カン</t>
    </rPh>
    <rPh sb="62" eb="64">
      <t>コウシン</t>
    </rPh>
    <rPh sb="65" eb="66">
      <t>オコナ</t>
    </rPh>
    <rPh sb="77" eb="78">
      <t>ゲン</t>
    </rPh>
    <rPh sb="78" eb="79">
      <t>ショウ</t>
    </rPh>
    <rPh sb="79" eb="81">
      <t>ケイコウ</t>
    </rPh>
    <rPh sb="86" eb="88">
      <t>ルイジ</t>
    </rPh>
    <rPh sb="88" eb="90">
      <t>ダンタイ</t>
    </rPh>
    <rPh sb="91" eb="92">
      <t>クラ</t>
    </rPh>
    <rPh sb="95" eb="96">
      <t>オオ</t>
    </rPh>
    <rPh sb="98" eb="100">
      <t>ウワマワ</t>
    </rPh>
    <rPh sb="105" eb="107">
      <t>ロウキュウ</t>
    </rPh>
    <rPh sb="107" eb="108">
      <t>カン</t>
    </rPh>
    <rPh sb="109" eb="110">
      <t>オオ</t>
    </rPh>
    <rPh sb="111" eb="113">
      <t>ジョウキョウ</t>
    </rPh>
    <rPh sb="117" eb="119">
      <t>ユウシュウ</t>
    </rPh>
    <rPh sb="119" eb="120">
      <t>リツ</t>
    </rPh>
    <rPh sb="120" eb="122">
      <t>コウジョウ</t>
    </rPh>
    <rPh sb="123" eb="126">
      <t>タイシンカ</t>
    </rPh>
    <rPh sb="135" eb="137">
      <t>コウシン</t>
    </rPh>
    <rPh sb="145" eb="147">
      <t>タガク</t>
    </rPh>
    <rPh sb="151" eb="153">
      <t>ヒツヨウ</t>
    </rPh>
    <rPh sb="159" eb="162">
      <t>コウリツテキ</t>
    </rPh>
    <rPh sb="164" eb="167">
      <t>コウカテキ</t>
    </rPh>
    <rPh sb="168" eb="170">
      <t>コウシン</t>
    </rPh>
    <rPh sb="171" eb="172">
      <t>オコナ</t>
    </rPh>
    <rPh sb="201" eb="203">
      <t>ケイエイ</t>
    </rPh>
    <rPh sb="203" eb="205">
      <t>センリャク</t>
    </rPh>
    <rPh sb="206" eb="207">
      <t>モト</t>
    </rPh>
    <rPh sb="209" eb="212">
      <t>ケイカクテキ</t>
    </rPh>
    <rPh sb="213" eb="215">
      <t>ジッシ</t>
    </rPh>
    <phoneticPr fontId="16"/>
  </si>
  <si>
    <t>　人口、水需要の減少に伴い、収益は減少傾向にあるなか老朽管更新などで資金需要は増加となり、経営状況は厳しい状況である。加えて漏水が多発したことにより有収率が大きく低下した。安定した水を将来にわたって供給できるように、計画的に老朽化した水道施設や管路の更新を行っていかなければならない。
　今後、水需要の好転は見込めず、多くの課題があるが、これらに適切に対応していくため、水道事業基本計画を策定し、アセットマネジメント、経営戦略に基づき計画的に実施するため取り組んでいるところである。</t>
    <rPh sb="1" eb="3">
      <t>ジンコウ</t>
    </rPh>
    <rPh sb="4" eb="5">
      <t>ミズ</t>
    </rPh>
    <rPh sb="5" eb="7">
      <t>ジュヨウ</t>
    </rPh>
    <rPh sb="8" eb="10">
      <t>ゲンショウ</t>
    </rPh>
    <rPh sb="11" eb="12">
      <t>トモナ</t>
    </rPh>
    <rPh sb="14" eb="16">
      <t>シュウエキ</t>
    </rPh>
    <rPh sb="17" eb="19">
      <t>ゲンショウ</t>
    </rPh>
    <rPh sb="19" eb="21">
      <t>ケイコウ</t>
    </rPh>
    <rPh sb="26" eb="28">
      <t>ロウキュウ</t>
    </rPh>
    <rPh sb="28" eb="29">
      <t>カン</t>
    </rPh>
    <rPh sb="29" eb="31">
      <t>コウシン</t>
    </rPh>
    <rPh sb="34" eb="36">
      <t>シキン</t>
    </rPh>
    <rPh sb="36" eb="38">
      <t>ジュヨウ</t>
    </rPh>
    <rPh sb="39" eb="41">
      <t>ゾウカ</t>
    </rPh>
    <rPh sb="45" eb="47">
      <t>ケイエイ</t>
    </rPh>
    <rPh sb="47" eb="49">
      <t>ジョウキョウ</t>
    </rPh>
    <rPh sb="50" eb="51">
      <t>キビ</t>
    </rPh>
    <rPh sb="53" eb="55">
      <t>ジョウキョウ</t>
    </rPh>
    <rPh sb="59" eb="60">
      <t>カ</t>
    </rPh>
    <rPh sb="62" eb="64">
      <t>ロウスイ</t>
    </rPh>
    <rPh sb="65" eb="67">
      <t>タハツ</t>
    </rPh>
    <rPh sb="74" eb="76">
      <t>ユウシュウ</t>
    </rPh>
    <rPh sb="76" eb="77">
      <t>リツ</t>
    </rPh>
    <rPh sb="78" eb="79">
      <t>オオ</t>
    </rPh>
    <rPh sb="81" eb="83">
      <t>テイカ</t>
    </rPh>
    <rPh sb="86" eb="88">
      <t>アンテイ</t>
    </rPh>
    <rPh sb="90" eb="91">
      <t>ミズ</t>
    </rPh>
    <rPh sb="92" eb="94">
      <t>ショウライ</t>
    </rPh>
    <rPh sb="99" eb="101">
      <t>キョウキュウ</t>
    </rPh>
    <rPh sb="108" eb="111">
      <t>ケイカクテキ</t>
    </rPh>
    <rPh sb="112" eb="115">
      <t>ロウキュウカ</t>
    </rPh>
    <rPh sb="117" eb="119">
      <t>スイドウ</t>
    </rPh>
    <rPh sb="119" eb="121">
      <t>シセツ</t>
    </rPh>
    <rPh sb="122" eb="124">
      <t>カンロ</t>
    </rPh>
    <rPh sb="125" eb="127">
      <t>コウシン</t>
    </rPh>
    <rPh sb="128" eb="129">
      <t>オコナ</t>
    </rPh>
    <rPh sb="144" eb="146">
      <t>コンゴ</t>
    </rPh>
    <rPh sb="147" eb="148">
      <t>ミズ</t>
    </rPh>
    <rPh sb="148" eb="150">
      <t>ジュヨウ</t>
    </rPh>
    <rPh sb="151" eb="153">
      <t>コウテン</t>
    </rPh>
    <rPh sb="154" eb="156">
      <t>ミコ</t>
    </rPh>
    <rPh sb="159" eb="160">
      <t>オオ</t>
    </rPh>
    <rPh sb="162" eb="164">
      <t>カダイ</t>
    </rPh>
    <rPh sb="173" eb="175">
      <t>テキセツ</t>
    </rPh>
    <rPh sb="176" eb="178">
      <t>タイオウ</t>
    </rPh>
    <rPh sb="185" eb="187">
      <t>スイドウ</t>
    </rPh>
    <rPh sb="187" eb="189">
      <t>ジギョウ</t>
    </rPh>
    <rPh sb="189" eb="191">
      <t>キホン</t>
    </rPh>
    <rPh sb="191" eb="193">
      <t>ケイカク</t>
    </rPh>
    <rPh sb="194" eb="196">
      <t>サクテイ</t>
    </rPh>
    <rPh sb="227" eb="228">
      <t>ト</t>
    </rPh>
    <rPh sb="229" eb="230">
      <t>ク</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</si>
</sst>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0.81</c:v>
                </c:pt>
                <c:pt idx="1">
                  <c:v>1.52</c:v>
                </c:pt>
                <c:pt idx="2">
                  <c:v>1.52</c:v>
                </c:pt>
                <c:pt idx="3">
                  <c:v>1.69</c:v>
                </c:pt>
                <c:pt idx="4">
                  <c:v>1.17</c:v>
                </c:pt>
              </c:numCache>
            </c:numRef>
          </c:val>
          <c:extLst xmlns:c16r2="http://schemas.microsoft.com/office/drawing/2015/06/chart">
            <c:ext xmlns:c16="http://schemas.microsoft.com/office/drawing/2014/chart" uri="{C3380CC4-5D6E-409C-BE32-E72D297353CC}">
              <c16:uniqueId val="{00000000-6487-4F48-B39C-96704084CD3B}"/>
            </c:ext>
          </c:extLst>
        </c:ser>
        <c:dLbls>
          <c:showLegendKey val="0"/>
          <c:showVal val="0"/>
          <c:showCatName val="0"/>
          <c:showSerName val="0"/>
          <c:showPercent val="0"/>
          <c:showBubbleSize val="0"/>
        </c:dLbls>
        <c:gapWidth val="150"/>
        <c:axId val="471942024"/>
        <c:axId val="47194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6487-4F48-B39C-96704084CD3B}"/>
            </c:ext>
          </c:extLst>
        </c:ser>
        <c:dLbls>
          <c:showLegendKey val="0"/>
          <c:showVal val="0"/>
          <c:showCatName val="0"/>
          <c:showSerName val="0"/>
          <c:showPercent val="0"/>
          <c:showBubbleSize val="0"/>
        </c:dLbls>
        <c:marker val="1"/>
        <c:smooth val="0"/>
        <c:axId val="471942024"/>
        <c:axId val="471942416"/>
      </c:lineChart>
      <c:dateAx>
        <c:axId val="471942024"/>
        <c:scaling>
          <c:orientation val="minMax"/>
        </c:scaling>
        <c:delete val="1"/>
        <c:axPos val="b"/>
        <c:numFmt formatCode="ge" sourceLinked="1"/>
        <c:majorTickMark val="none"/>
        <c:minorTickMark val="none"/>
        <c:tickLblPos val="none"/>
        <c:crossAx val="471942416"/>
        <c:crosses val="autoZero"/>
        <c:auto val="1"/>
        <c:lblOffset val="100"/>
        <c:baseTimeUnit val="years"/>
      </c:dateAx>
      <c:valAx>
        <c:axId val="47194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4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42.94</c:v>
                </c:pt>
                <c:pt idx="1">
                  <c:v>40.770000000000003</c:v>
                </c:pt>
                <c:pt idx="2">
                  <c:v>40.36</c:v>
                </c:pt>
                <c:pt idx="3">
                  <c:v>40.07</c:v>
                </c:pt>
                <c:pt idx="4">
                  <c:v>42.42</c:v>
                </c:pt>
              </c:numCache>
            </c:numRef>
          </c:val>
          <c:extLst xmlns:c16r2="http://schemas.microsoft.com/office/drawing/2015/06/chart">
            <c:ext xmlns:c16="http://schemas.microsoft.com/office/drawing/2014/chart" uri="{C3380CC4-5D6E-409C-BE32-E72D297353CC}">
              <c16:uniqueId val="{00000000-E727-4E33-B6CB-FD7B890875E5}"/>
            </c:ext>
          </c:extLst>
        </c:ser>
        <c:dLbls>
          <c:showLegendKey val="0"/>
          <c:showVal val="0"/>
          <c:showCatName val="0"/>
          <c:showSerName val="0"/>
          <c:showPercent val="0"/>
          <c:showBubbleSize val="0"/>
        </c:dLbls>
        <c:gapWidth val="150"/>
        <c:axId val="471947904"/>
        <c:axId val="47195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E727-4E33-B6CB-FD7B890875E5}"/>
            </c:ext>
          </c:extLst>
        </c:ser>
        <c:dLbls>
          <c:showLegendKey val="0"/>
          <c:showVal val="0"/>
          <c:showCatName val="0"/>
          <c:showSerName val="0"/>
          <c:showPercent val="0"/>
          <c:showBubbleSize val="0"/>
        </c:dLbls>
        <c:marker val="1"/>
        <c:smooth val="0"/>
        <c:axId val="471947904"/>
        <c:axId val="471956136"/>
      </c:lineChart>
      <c:dateAx>
        <c:axId val="471947904"/>
        <c:scaling>
          <c:orientation val="minMax"/>
        </c:scaling>
        <c:delete val="1"/>
        <c:axPos val="b"/>
        <c:numFmt formatCode="ge" sourceLinked="1"/>
        <c:majorTickMark val="none"/>
        <c:minorTickMark val="none"/>
        <c:tickLblPos val="none"/>
        <c:crossAx val="471956136"/>
        <c:crosses val="autoZero"/>
        <c:auto val="1"/>
        <c:lblOffset val="100"/>
        <c:baseTimeUnit val="years"/>
      </c:dateAx>
      <c:valAx>
        <c:axId val="47195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73.56</c:v>
                </c:pt>
                <c:pt idx="1">
                  <c:v>75.75</c:v>
                </c:pt>
                <c:pt idx="2">
                  <c:v>76.05</c:v>
                </c:pt>
                <c:pt idx="3">
                  <c:v>76.459999999999994</c:v>
                </c:pt>
                <c:pt idx="4">
                  <c:v>72.37</c:v>
                </c:pt>
              </c:numCache>
            </c:numRef>
          </c:val>
          <c:extLst xmlns:c16r2="http://schemas.microsoft.com/office/drawing/2015/06/chart">
            <c:ext xmlns:c16="http://schemas.microsoft.com/office/drawing/2014/chart" uri="{C3380CC4-5D6E-409C-BE32-E72D297353CC}">
              <c16:uniqueId val="{00000000-978C-4661-894E-445C40CF1D20}"/>
            </c:ext>
          </c:extLst>
        </c:ser>
        <c:dLbls>
          <c:showLegendKey val="0"/>
          <c:showVal val="0"/>
          <c:showCatName val="0"/>
          <c:showSerName val="0"/>
          <c:showPercent val="0"/>
          <c:showBubbleSize val="0"/>
        </c:dLbls>
        <c:gapWidth val="150"/>
        <c:axId val="471957312"/>
        <c:axId val="47195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978C-4661-894E-445C40CF1D20}"/>
            </c:ext>
          </c:extLst>
        </c:ser>
        <c:dLbls>
          <c:showLegendKey val="0"/>
          <c:showVal val="0"/>
          <c:showCatName val="0"/>
          <c:showSerName val="0"/>
          <c:showPercent val="0"/>
          <c:showBubbleSize val="0"/>
        </c:dLbls>
        <c:marker val="1"/>
        <c:smooth val="0"/>
        <c:axId val="471957312"/>
        <c:axId val="471957704"/>
      </c:lineChart>
      <c:dateAx>
        <c:axId val="471957312"/>
        <c:scaling>
          <c:orientation val="minMax"/>
        </c:scaling>
        <c:delete val="1"/>
        <c:axPos val="b"/>
        <c:numFmt formatCode="ge" sourceLinked="1"/>
        <c:majorTickMark val="none"/>
        <c:minorTickMark val="none"/>
        <c:tickLblPos val="none"/>
        <c:crossAx val="471957704"/>
        <c:crosses val="autoZero"/>
        <c:auto val="1"/>
        <c:lblOffset val="100"/>
        <c:baseTimeUnit val="years"/>
      </c:dateAx>
      <c:valAx>
        <c:axId val="47195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95.59</c:v>
                </c:pt>
                <c:pt idx="1">
                  <c:v>100.11</c:v>
                </c:pt>
                <c:pt idx="2">
                  <c:v>111.22</c:v>
                </c:pt>
                <c:pt idx="3">
                  <c:v>115.38</c:v>
                </c:pt>
                <c:pt idx="4">
                  <c:v>107.12</c:v>
                </c:pt>
              </c:numCache>
            </c:numRef>
          </c:val>
          <c:extLst xmlns:c16r2="http://schemas.microsoft.com/office/drawing/2015/06/chart">
            <c:ext xmlns:c16="http://schemas.microsoft.com/office/drawing/2014/chart" uri="{C3380CC4-5D6E-409C-BE32-E72D297353CC}">
              <c16:uniqueId val="{00000000-3B62-42E5-A240-7563FBAB4E47}"/>
            </c:ext>
          </c:extLst>
        </c:ser>
        <c:dLbls>
          <c:showLegendKey val="0"/>
          <c:showVal val="0"/>
          <c:showCatName val="0"/>
          <c:showSerName val="0"/>
          <c:showPercent val="0"/>
          <c:showBubbleSize val="0"/>
        </c:dLbls>
        <c:gapWidth val="150"/>
        <c:axId val="471943592"/>
        <c:axId val="47194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3B62-42E5-A240-7563FBAB4E47}"/>
            </c:ext>
          </c:extLst>
        </c:ser>
        <c:dLbls>
          <c:showLegendKey val="0"/>
          <c:showVal val="0"/>
          <c:showCatName val="0"/>
          <c:showSerName val="0"/>
          <c:showPercent val="0"/>
          <c:showBubbleSize val="0"/>
        </c:dLbls>
        <c:marker val="1"/>
        <c:smooth val="0"/>
        <c:axId val="471943592"/>
        <c:axId val="471943984"/>
      </c:lineChart>
      <c:dateAx>
        <c:axId val="471943592"/>
        <c:scaling>
          <c:orientation val="minMax"/>
        </c:scaling>
        <c:delete val="1"/>
        <c:axPos val="b"/>
        <c:numFmt formatCode="ge" sourceLinked="1"/>
        <c:majorTickMark val="none"/>
        <c:minorTickMark val="none"/>
        <c:tickLblPos val="none"/>
        <c:crossAx val="471943984"/>
        <c:crosses val="autoZero"/>
        <c:auto val="1"/>
        <c:lblOffset val="100"/>
        <c:baseTimeUnit val="years"/>
      </c:dateAx>
      <c:valAx>
        <c:axId val="471943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194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39.979999999999997</c:v>
                </c:pt>
                <c:pt idx="1">
                  <c:v>49.13</c:v>
                </c:pt>
                <c:pt idx="2">
                  <c:v>50.63</c:v>
                </c:pt>
                <c:pt idx="3">
                  <c:v>51.93</c:v>
                </c:pt>
                <c:pt idx="4">
                  <c:v>52.78</c:v>
                </c:pt>
              </c:numCache>
            </c:numRef>
          </c:val>
          <c:extLst xmlns:c16r2="http://schemas.microsoft.com/office/drawing/2015/06/chart">
            <c:ext xmlns:c16="http://schemas.microsoft.com/office/drawing/2014/chart" uri="{C3380CC4-5D6E-409C-BE32-E72D297353CC}">
              <c16:uniqueId val="{00000000-D4DE-4C8A-99C1-94C71DE106CA}"/>
            </c:ext>
          </c:extLst>
        </c:ser>
        <c:dLbls>
          <c:showLegendKey val="0"/>
          <c:showVal val="0"/>
          <c:showCatName val="0"/>
          <c:showSerName val="0"/>
          <c:showPercent val="0"/>
          <c:showBubbleSize val="0"/>
        </c:dLbls>
        <c:gapWidth val="150"/>
        <c:axId val="471945160"/>
        <c:axId val="47194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D4DE-4C8A-99C1-94C71DE106CA}"/>
            </c:ext>
          </c:extLst>
        </c:ser>
        <c:dLbls>
          <c:showLegendKey val="0"/>
          <c:showVal val="0"/>
          <c:showCatName val="0"/>
          <c:showSerName val="0"/>
          <c:showPercent val="0"/>
          <c:showBubbleSize val="0"/>
        </c:dLbls>
        <c:marker val="1"/>
        <c:smooth val="0"/>
        <c:axId val="471945160"/>
        <c:axId val="471940456"/>
      </c:lineChart>
      <c:dateAx>
        <c:axId val="471945160"/>
        <c:scaling>
          <c:orientation val="minMax"/>
        </c:scaling>
        <c:delete val="1"/>
        <c:axPos val="b"/>
        <c:numFmt formatCode="ge" sourceLinked="1"/>
        <c:majorTickMark val="none"/>
        <c:minorTickMark val="none"/>
        <c:tickLblPos val="none"/>
        <c:crossAx val="471940456"/>
        <c:crosses val="autoZero"/>
        <c:auto val="1"/>
        <c:lblOffset val="100"/>
        <c:baseTimeUnit val="years"/>
      </c:dateAx>
      <c:valAx>
        <c:axId val="47194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4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24.33</c:v>
                </c:pt>
                <c:pt idx="1">
                  <c:v>33.1</c:v>
                </c:pt>
                <c:pt idx="2">
                  <c:v>32.369999999999997</c:v>
                </c:pt>
                <c:pt idx="3">
                  <c:v>32.11</c:v>
                </c:pt>
                <c:pt idx="4">
                  <c:v>31.2</c:v>
                </c:pt>
              </c:numCache>
            </c:numRef>
          </c:val>
          <c:extLst xmlns:c16r2="http://schemas.microsoft.com/office/drawing/2015/06/chart">
            <c:ext xmlns:c16="http://schemas.microsoft.com/office/drawing/2014/chart" uri="{C3380CC4-5D6E-409C-BE32-E72D297353CC}">
              <c16:uniqueId val="{00000000-10A8-468D-9BF8-D57523352524}"/>
            </c:ext>
          </c:extLst>
        </c:ser>
        <c:dLbls>
          <c:showLegendKey val="0"/>
          <c:showVal val="0"/>
          <c:showCatName val="0"/>
          <c:showSerName val="0"/>
          <c:showPercent val="0"/>
          <c:showBubbleSize val="0"/>
        </c:dLbls>
        <c:gapWidth val="150"/>
        <c:axId val="471946336"/>
        <c:axId val="47194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10A8-468D-9BF8-D57523352524}"/>
            </c:ext>
          </c:extLst>
        </c:ser>
        <c:dLbls>
          <c:showLegendKey val="0"/>
          <c:showVal val="0"/>
          <c:showCatName val="0"/>
          <c:showSerName val="0"/>
          <c:showPercent val="0"/>
          <c:showBubbleSize val="0"/>
        </c:dLbls>
        <c:marker val="1"/>
        <c:smooth val="0"/>
        <c:axId val="471946336"/>
        <c:axId val="471946728"/>
      </c:lineChart>
      <c:dateAx>
        <c:axId val="471946336"/>
        <c:scaling>
          <c:orientation val="minMax"/>
        </c:scaling>
        <c:delete val="1"/>
        <c:axPos val="b"/>
        <c:numFmt formatCode="ge" sourceLinked="1"/>
        <c:majorTickMark val="none"/>
        <c:minorTickMark val="none"/>
        <c:tickLblPos val="none"/>
        <c:crossAx val="471946728"/>
        <c:crosses val="autoZero"/>
        <c:auto val="1"/>
        <c:lblOffset val="100"/>
        <c:baseTimeUnit val="years"/>
      </c:dateAx>
      <c:valAx>
        <c:axId val="47194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5.18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4A4-4125-AE8D-2992FF6BCAEF}"/>
            </c:ext>
          </c:extLst>
        </c:ser>
        <c:dLbls>
          <c:showLegendKey val="0"/>
          <c:showVal val="0"/>
          <c:showCatName val="0"/>
          <c:showSerName val="0"/>
          <c:showPercent val="0"/>
          <c:showBubbleSize val="0"/>
        </c:dLbls>
        <c:gapWidth val="150"/>
        <c:axId val="471948296"/>
        <c:axId val="47194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D4A4-4125-AE8D-2992FF6BCAEF}"/>
            </c:ext>
          </c:extLst>
        </c:ser>
        <c:dLbls>
          <c:showLegendKey val="0"/>
          <c:showVal val="0"/>
          <c:showCatName val="0"/>
          <c:showSerName val="0"/>
          <c:showPercent val="0"/>
          <c:showBubbleSize val="0"/>
        </c:dLbls>
        <c:marker val="1"/>
        <c:smooth val="0"/>
        <c:axId val="471948296"/>
        <c:axId val="471948688"/>
      </c:lineChart>
      <c:dateAx>
        <c:axId val="471948296"/>
        <c:scaling>
          <c:orientation val="minMax"/>
        </c:scaling>
        <c:delete val="1"/>
        <c:axPos val="b"/>
        <c:numFmt formatCode="ge" sourceLinked="1"/>
        <c:majorTickMark val="none"/>
        <c:minorTickMark val="none"/>
        <c:tickLblPos val="none"/>
        <c:crossAx val="471948688"/>
        <c:crosses val="autoZero"/>
        <c:auto val="1"/>
        <c:lblOffset val="100"/>
        <c:baseTimeUnit val="years"/>
      </c:dateAx>
      <c:valAx>
        <c:axId val="471948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194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865.25</c:v>
                </c:pt>
                <c:pt idx="1">
                  <c:v>249.37</c:v>
                </c:pt>
                <c:pt idx="2">
                  <c:v>245.13</c:v>
                </c:pt>
                <c:pt idx="3">
                  <c:v>290.98</c:v>
                </c:pt>
                <c:pt idx="4">
                  <c:v>269.45</c:v>
                </c:pt>
              </c:numCache>
            </c:numRef>
          </c:val>
          <c:extLst xmlns:c16r2="http://schemas.microsoft.com/office/drawing/2015/06/chart">
            <c:ext xmlns:c16="http://schemas.microsoft.com/office/drawing/2014/chart" uri="{C3380CC4-5D6E-409C-BE32-E72D297353CC}">
              <c16:uniqueId val="{00000000-4B40-4ED7-9FCF-A613C478EE0F}"/>
            </c:ext>
          </c:extLst>
        </c:ser>
        <c:dLbls>
          <c:showLegendKey val="0"/>
          <c:showVal val="0"/>
          <c:showCatName val="0"/>
          <c:showSerName val="0"/>
          <c:showPercent val="0"/>
          <c:showBubbleSize val="0"/>
        </c:dLbls>
        <c:gapWidth val="150"/>
        <c:axId val="471949864"/>
        <c:axId val="47195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4B40-4ED7-9FCF-A613C478EE0F}"/>
            </c:ext>
          </c:extLst>
        </c:ser>
        <c:dLbls>
          <c:showLegendKey val="0"/>
          <c:showVal val="0"/>
          <c:showCatName val="0"/>
          <c:showSerName val="0"/>
          <c:showPercent val="0"/>
          <c:showBubbleSize val="0"/>
        </c:dLbls>
        <c:marker val="1"/>
        <c:smooth val="0"/>
        <c:axId val="471949864"/>
        <c:axId val="471950256"/>
      </c:lineChart>
      <c:dateAx>
        <c:axId val="471949864"/>
        <c:scaling>
          <c:orientation val="minMax"/>
        </c:scaling>
        <c:delete val="1"/>
        <c:axPos val="b"/>
        <c:numFmt formatCode="ge" sourceLinked="1"/>
        <c:majorTickMark val="none"/>
        <c:minorTickMark val="none"/>
        <c:tickLblPos val="none"/>
        <c:crossAx val="471950256"/>
        <c:crosses val="autoZero"/>
        <c:auto val="1"/>
        <c:lblOffset val="100"/>
        <c:baseTimeUnit val="years"/>
      </c:dateAx>
      <c:valAx>
        <c:axId val="47195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194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579.46</c:v>
                </c:pt>
                <c:pt idx="1">
                  <c:v>578.62</c:v>
                </c:pt>
                <c:pt idx="2">
                  <c:v>489.14</c:v>
                </c:pt>
                <c:pt idx="3">
                  <c:v>452.32</c:v>
                </c:pt>
                <c:pt idx="4">
                  <c:v>449.93</c:v>
                </c:pt>
              </c:numCache>
            </c:numRef>
          </c:val>
          <c:extLst xmlns:c16r2="http://schemas.microsoft.com/office/drawing/2015/06/chart">
            <c:ext xmlns:c16="http://schemas.microsoft.com/office/drawing/2014/chart" uri="{C3380CC4-5D6E-409C-BE32-E72D297353CC}">
              <c16:uniqueId val="{00000000-01D9-45FA-ADC9-90560E55CBF2}"/>
            </c:ext>
          </c:extLst>
        </c:ser>
        <c:dLbls>
          <c:showLegendKey val="0"/>
          <c:showVal val="0"/>
          <c:showCatName val="0"/>
          <c:showSerName val="0"/>
          <c:showPercent val="0"/>
          <c:showBubbleSize val="0"/>
        </c:dLbls>
        <c:gapWidth val="150"/>
        <c:axId val="471951432"/>
        <c:axId val="47195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01D9-45FA-ADC9-90560E55CBF2}"/>
            </c:ext>
          </c:extLst>
        </c:ser>
        <c:dLbls>
          <c:showLegendKey val="0"/>
          <c:showVal val="0"/>
          <c:showCatName val="0"/>
          <c:showSerName val="0"/>
          <c:showPercent val="0"/>
          <c:showBubbleSize val="0"/>
        </c:dLbls>
        <c:marker val="1"/>
        <c:smooth val="0"/>
        <c:axId val="471951432"/>
        <c:axId val="471951824"/>
      </c:lineChart>
      <c:dateAx>
        <c:axId val="471951432"/>
        <c:scaling>
          <c:orientation val="minMax"/>
        </c:scaling>
        <c:delete val="1"/>
        <c:axPos val="b"/>
        <c:numFmt formatCode="ge" sourceLinked="1"/>
        <c:majorTickMark val="none"/>
        <c:minorTickMark val="none"/>
        <c:tickLblPos val="none"/>
        <c:crossAx val="471951824"/>
        <c:crosses val="autoZero"/>
        <c:auto val="1"/>
        <c:lblOffset val="100"/>
        <c:baseTimeUnit val="years"/>
      </c:dateAx>
      <c:valAx>
        <c:axId val="471951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195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92.56</c:v>
                </c:pt>
                <c:pt idx="1">
                  <c:v>96.5</c:v>
                </c:pt>
                <c:pt idx="2">
                  <c:v>109.62</c:v>
                </c:pt>
                <c:pt idx="3">
                  <c:v>111.82</c:v>
                </c:pt>
                <c:pt idx="4">
                  <c:v>106.02</c:v>
                </c:pt>
              </c:numCache>
            </c:numRef>
          </c:val>
          <c:extLst xmlns:c16r2="http://schemas.microsoft.com/office/drawing/2015/06/chart">
            <c:ext xmlns:c16="http://schemas.microsoft.com/office/drawing/2014/chart" uri="{C3380CC4-5D6E-409C-BE32-E72D297353CC}">
              <c16:uniqueId val="{00000000-F2F0-469E-9F5A-602135AECAF3}"/>
            </c:ext>
          </c:extLst>
        </c:ser>
        <c:dLbls>
          <c:showLegendKey val="0"/>
          <c:showVal val="0"/>
          <c:showCatName val="0"/>
          <c:showSerName val="0"/>
          <c:showPercent val="0"/>
          <c:showBubbleSize val="0"/>
        </c:dLbls>
        <c:gapWidth val="150"/>
        <c:axId val="471953000"/>
        <c:axId val="47195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F2F0-469E-9F5A-602135AECAF3}"/>
            </c:ext>
          </c:extLst>
        </c:ser>
        <c:dLbls>
          <c:showLegendKey val="0"/>
          <c:showVal val="0"/>
          <c:showCatName val="0"/>
          <c:showSerName val="0"/>
          <c:showPercent val="0"/>
          <c:showBubbleSize val="0"/>
        </c:dLbls>
        <c:marker val="1"/>
        <c:smooth val="0"/>
        <c:axId val="471953000"/>
        <c:axId val="471953392"/>
      </c:lineChart>
      <c:dateAx>
        <c:axId val="471953000"/>
        <c:scaling>
          <c:orientation val="minMax"/>
        </c:scaling>
        <c:delete val="1"/>
        <c:axPos val="b"/>
        <c:numFmt formatCode="ge" sourceLinked="1"/>
        <c:majorTickMark val="none"/>
        <c:minorTickMark val="none"/>
        <c:tickLblPos val="none"/>
        <c:crossAx val="471953392"/>
        <c:crosses val="autoZero"/>
        <c:auto val="1"/>
        <c:lblOffset val="100"/>
        <c:baseTimeUnit val="years"/>
      </c:dateAx>
      <c:valAx>
        <c:axId val="47195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5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157.83000000000001</c:v>
                </c:pt>
                <c:pt idx="1">
                  <c:v>151.54</c:v>
                </c:pt>
                <c:pt idx="2">
                  <c:v>150.27000000000001</c:v>
                </c:pt>
                <c:pt idx="3">
                  <c:v>150.51</c:v>
                </c:pt>
                <c:pt idx="4">
                  <c:v>159.03</c:v>
                </c:pt>
              </c:numCache>
            </c:numRef>
          </c:val>
          <c:extLst xmlns:c16r2="http://schemas.microsoft.com/office/drawing/2015/06/chart">
            <c:ext xmlns:c16="http://schemas.microsoft.com/office/drawing/2014/chart" uri="{C3380CC4-5D6E-409C-BE32-E72D297353CC}">
              <c16:uniqueId val="{00000000-8D2C-4A8E-8029-3A9DEDED5C7A}"/>
            </c:ext>
          </c:extLst>
        </c:ser>
        <c:dLbls>
          <c:showLegendKey val="0"/>
          <c:showVal val="0"/>
          <c:showCatName val="0"/>
          <c:showSerName val="0"/>
          <c:showPercent val="0"/>
          <c:showBubbleSize val="0"/>
        </c:dLbls>
        <c:gapWidth val="150"/>
        <c:axId val="471954568"/>
        <c:axId val="47195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8D2C-4A8E-8029-3A9DEDED5C7A}"/>
            </c:ext>
          </c:extLst>
        </c:ser>
        <c:dLbls>
          <c:showLegendKey val="0"/>
          <c:showVal val="0"/>
          <c:showCatName val="0"/>
          <c:showSerName val="0"/>
          <c:showPercent val="0"/>
          <c:showBubbleSize val="0"/>
        </c:dLbls>
        <c:marker val="1"/>
        <c:smooth val="0"/>
        <c:axId val="471954568"/>
        <c:axId val="471954960"/>
      </c:lineChart>
      <c:dateAx>
        <c:axId val="471954568"/>
        <c:scaling>
          <c:orientation val="minMax"/>
        </c:scaling>
        <c:delete val="1"/>
        <c:axPos val="b"/>
        <c:numFmt formatCode="ge" sourceLinked="1"/>
        <c:majorTickMark val="none"/>
        <c:minorTickMark val="none"/>
        <c:tickLblPos val="none"/>
        <c:crossAx val="471954960"/>
        <c:crosses val="autoZero"/>
        <c:auto val="1"/>
        <c:lblOffset val="100"/>
        <c:baseTimeUnit val="years"/>
      </c:dateAx>
      <c:valAx>
        <c:axId val="47195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5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28" zoomScale="80" zoomScaleNormal="8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愛媛県　大洲市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44266</v>
      </c>
      <c r="AM8" s="70"/>
      <c r="AN8" s="70"/>
      <c r="AO8" s="70"/>
      <c r="AP8" s="70"/>
      <c r="AQ8" s="70"/>
      <c r="AR8" s="70"/>
      <c r="AS8" s="70"/>
      <c r="AT8" s="66">
        <f>データ!$S$6</f>
        <v>432.22</v>
      </c>
      <c r="AU8" s="67"/>
      <c r="AV8" s="67"/>
      <c r="AW8" s="67"/>
      <c r="AX8" s="67"/>
      <c r="AY8" s="67"/>
      <c r="AZ8" s="67"/>
      <c r="BA8" s="67"/>
      <c r="BB8" s="69">
        <f>データ!$T$6</f>
        <v>102.42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58.56</v>
      </c>
      <c r="J10" s="67"/>
      <c r="K10" s="67"/>
      <c r="L10" s="67"/>
      <c r="M10" s="67"/>
      <c r="N10" s="67"/>
      <c r="O10" s="68"/>
      <c r="P10" s="69">
        <f>データ!$P$6</f>
        <v>81.86</v>
      </c>
      <c r="Q10" s="69"/>
      <c r="R10" s="69"/>
      <c r="S10" s="69"/>
      <c r="T10" s="69"/>
      <c r="U10" s="69"/>
      <c r="V10" s="69"/>
      <c r="W10" s="70">
        <f>データ!$Q$6</f>
        <v>2970</v>
      </c>
      <c r="X10" s="70"/>
      <c r="Y10" s="70"/>
      <c r="Z10" s="70"/>
      <c r="AA10" s="70"/>
      <c r="AB10" s="70"/>
      <c r="AC10" s="70"/>
      <c r="AD10" s="2"/>
      <c r="AE10" s="2"/>
      <c r="AF10" s="2"/>
      <c r="AG10" s="2"/>
      <c r="AH10" s="4"/>
      <c r="AI10" s="4"/>
      <c r="AJ10" s="4"/>
      <c r="AK10" s="4"/>
      <c r="AL10" s="70">
        <f>データ!$U$6</f>
        <v>35958</v>
      </c>
      <c r="AM10" s="70"/>
      <c r="AN10" s="70"/>
      <c r="AO10" s="70"/>
      <c r="AP10" s="70"/>
      <c r="AQ10" s="70"/>
      <c r="AR10" s="70"/>
      <c r="AS10" s="70"/>
      <c r="AT10" s="66">
        <f>データ!$V$6</f>
        <v>49.04</v>
      </c>
      <c r="AU10" s="67"/>
      <c r="AV10" s="67"/>
      <c r="AW10" s="67"/>
      <c r="AX10" s="67"/>
      <c r="AY10" s="67"/>
      <c r="AZ10" s="67"/>
      <c r="BA10" s="67"/>
      <c r="BB10" s="69">
        <f>データ!$W$6</f>
        <v>733.24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8j/vlidujqXsKJmKGpwhlYjpsL024m6+7cm1NsyPbanIA0HIquuM/insVb1PobaQj4A0cpaFN+Jbdj2wRnVPw==" saltValue="YAqAVjz2Z/oUQ1Qd1wYZn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382078</v>
      </c>
      <c r="D6" s="33">
        <f t="shared" si="3"/>
        <v>46</v>
      </c>
      <c r="E6" s="33">
        <f t="shared" si="3"/>
        <v>1</v>
      </c>
      <c r="F6" s="33">
        <f t="shared" si="3"/>
        <v>0</v>
      </c>
      <c r="G6" s="33">
        <f t="shared" si="3"/>
        <v>1</v>
      </c>
      <c r="H6" s="33" t="str">
        <f t="shared" si="3"/>
        <v>愛媛県　大洲市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58.56</v>
      </c>
      <c r="P6" s="34">
        <f t="shared" si="3"/>
        <v>81.86</v>
      </c>
      <c r="Q6" s="34">
        <f t="shared" si="3"/>
        <v>2970</v>
      </c>
      <c r="R6" s="34">
        <f t="shared" si="3"/>
        <v>44266</v>
      </c>
      <c r="S6" s="34">
        <f t="shared" si="3"/>
        <v>432.22</v>
      </c>
      <c r="T6" s="34">
        <f t="shared" si="3"/>
        <v>102.42</v>
      </c>
      <c r="U6" s="34">
        <f t="shared" si="3"/>
        <v>35958</v>
      </c>
      <c r="V6" s="34">
        <f t="shared" si="3"/>
        <v>49.04</v>
      </c>
      <c r="W6" s="34">
        <f t="shared" si="3"/>
        <v>733.24</v>
      </c>
      <c r="X6" s="35">
        <f>IF(X7="",NA(),X7)</f>
        <v>95.59</v>
      </c>
      <c r="Y6" s="35">
        <f t="shared" ref="Y6:AG6" si="4">IF(Y7="",NA(),Y7)</f>
        <v>100.11</v>
      </c>
      <c r="Z6" s="35">
        <f t="shared" si="4"/>
        <v>111.22</v>
      </c>
      <c r="AA6" s="35">
        <f t="shared" si="4"/>
        <v>115.38</v>
      </c>
      <c r="AB6" s="35">
        <f t="shared" si="4"/>
        <v>107.12</v>
      </c>
      <c r="AC6" s="35">
        <f t="shared" si="4"/>
        <v>106.89</v>
      </c>
      <c r="AD6" s="35">
        <f t="shared" si="4"/>
        <v>109.04</v>
      </c>
      <c r="AE6" s="35">
        <f t="shared" si="4"/>
        <v>109.64</v>
      </c>
      <c r="AF6" s="35">
        <f t="shared" si="4"/>
        <v>110.95</v>
      </c>
      <c r="AG6" s="35">
        <f t="shared" si="4"/>
        <v>110.68</v>
      </c>
      <c r="AH6" s="34" t="str">
        <f>IF(AH7="","",IF(AH7="-","【-】","【"&amp;SUBSTITUTE(TEXT(AH7,"#,##0.00"),"-","△")&amp;"】"))</f>
        <v>【113.39】</v>
      </c>
      <c r="AI6" s="35">
        <f>IF(AI7="",NA(),AI7)</f>
        <v>5.18</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865.25</v>
      </c>
      <c r="AU6" s="35">
        <f t="shared" ref="AU6:BC6" si="6">IF(AU7="",NA(),AU7)</f>
        <v>249.37</v>
      </c>
      <c r="AV6" s="35">
        <f t="shared" si="6"/>
        <v>245.13</v>
      </c>
      <c r="AW6" s="35">
        <f t="shared" si="6"/>
        <v>290.98</v>
      </c>
      <c r="AX6" s="35">
        <f t="shared" si="6"/>
        <v>269.45</v>
      </c>
      <c r="AY6" s="35">
        <f t="shared" si="6"/>
        <v>909.68</v>
      </c>
      <c r="AZ6" s="35">
        <f t="shared" si="6"/>
        <v>382.09</v>
      </c>
      <c r="BA6" s="35">
        <f t="shared" si="6"/>
        <v>371.31</v>
      </c>
      <c r="BB6" s="35">
        <f t="shared" si="6"/>
        <v>377.63</v>
      </c>
      <c r="BC6" s="35">
        <f t="shared" si="6"/>
        <v>357.34</v>
      </c>
      <c r="BD6" s="34" t="str">
        <f>IF(BD7="","",IF(BD7="-","【-】","【"&amp;SUBSTITUTE(TEXT(BD7,"#,##0.00"),"-","△")&amp;"】"))</f>
        <v>【264.34】</v>
      </c>
      <c r="BE6" s="35">
        <f>IF(BE7="",NA(),BE7)</f>
        <v>579.46</v>
      </c>
      <c r="BF6" s="35">
        <f t="shared" ref="BF6:BN6" si="7">IF(BF7="",NA(),BF7)</f>
        <v>578.62</v>
      </c>
      <c r="BG6" s="35">
        <f t="shared" si="7"/>
        <v>489.14</v>
      </c>
      <c r="BH6" s="35">
        <f t="shared" si="7"/>
        <v>452.32</v>
      </c>
      <c r="BI6" s="35">
        <f t="shared" si="7"/>
        <v>449.93</v>
      </c>
      <c r="BJ6" s="35">
        <f t="shared" si="7"/>
        <v>382.65</v>
      </c>
      <c r="BK6" s="35">
        <f t="shared" si="7"/>
        <v>385.06</v>
      </c>
      <c r="BL6" s="35">
        <f t="shared" si="7"/>
        <v>373.09</v>
      </c>
      <c r="BM6" s="35">
        <f t="shared" si="7"/>
        <v>364.71</v>
      </c>
      <c r="BN6" s="35">
        <f t="shared" si="7"/>
        <v>373.69</v>
      </c>
      <c r="BO6" s="34" t="str">
        <f>IF(BO7="","",IF(BO7="-","【-】","【"&amp;SUBSTITUTE(TEXT(BO7,"#,##0.00"),"-","△")&amp;"】"))</f>
        <v>【274.27】</v>
      </c>
      <c r="BP6" s="35">
        <f>IF(BP7="",NA(),BP7)</f>
        <v>92.56</v>
      </c>
      <c r="BQ6" s="35">
        <f t="shared" ref="BQ6:BY6" si="8">IF(BQ7="",NA(),BQ7)</f>
        <v>96.5</v>
      </c>
      <c r="BR6" s="35">
        <f t="shared" si="8"/>
        <v>109.62</v>
      </c>
      <c r="BS6" s="35">
        <f t="shared" si="8"/>
        <v>111.82</v>
      </c>
      <c r="BT6" s="35">
        <f t="shared" si="8"/>
        <v>106.02</v>
      </c>
      <c r="BU6" s="35">
        <f t="shared" si="8"/>
        <v>96.1</v>
      </c>
      <c r="BV6" s="35">
        <f t="shared" si="8"/>
        <v>99.07</v>
      </c>
      <c r="BW6" s="35">
        <f t="shared" si="8"/>
        <v>99.99</v>
      </c>
      <c r="BX6" s="35">
        <f t="shared" si="8"/>
        <v>100.65</v>
      </c>
      <c r="BY6" s="35">
        <f t="shared" si="8"/>
        <v>99.87</v>
      </c>
      <c r="BZ6" s="34" t="str">
        <f>IF(BZ7="","",IF(BZ7="-","【-】","【"&amp;SUBSTITUTE(TEXT(BZ7,"#,##0.00"),"-","△")&amp;"】"))</f>
        <v>【104.36】</v>
      </c>
      <c r="CA6" s="35">
        <f>IF(CA7="",NA(),CA7)</f>
        <v>157.83000000000001</v>
      </c>
      <c r="CB6" s="35">
        <f t="shared" ref="CB6:CJ6" si="9">IF(CB7="",NA(),CB7)</f>
        <v>151.54</v>
      </c>
      <c r="CC6" s="35">
        <f t="shared" si="9"/>
        <v>150.27000000000001</v>
      </c>
      <c r="CD6" s="35">
        <f t="shared" si="9"/>
        <v>150.51</v>
      </c>
      <c r="CE6" s="35">
        <f t="shared" si="9"/>
        <v>159.03</v>
      </c>
      <c r="CF6" s="35">
        <f t="shared" si="9"/>
        <v>178.39</v>
      </c>
      <c r="CG6" s="35">
        <f t="shared" si="9"/>
        <v>173.03</v>
      </c>
      <c r="CH6" s="35">
        <f t="shared" si="9"/>
        <v>171.15</v>
      </c>
      <c r="CI6" s="35">
        <f t="shared" si="9"/>
        <v>170.19</v>
      </c>
      <c r="CJ6" s="35">
        <f t="shared" si="9"/>
        <v>171.81</v>
      </c>
      <c r="CK6" s="34" t="str">
        <f>IF(CK7="","",IF(CK7="-","【-】","【"&amp;SUBSTITUTE(TEXT(CK7,"#,##0.00"),"-","△")&amp;"】"))</f>
        <v>【165.71】</v>
      </c>
      <c r="CL6" s="35">
        <f>IF(CL7="",NA(),CL7)</f>
        <v>42.94</v>
      </c>
      <c r="CM6" s="35">
        <f t="shared" ref="CM6:CU6" si="10">IF(CM7="",NA(),CM7)</f>
        <v>40.770000000000003</v>
      </c>
      <c r="CN6" s="35">
        <f t="shared" si="10"/>
        <v>40.36</v>
      </c>
      <c r="CO6" s="35">
        <f t="shared" si="10"/>
        <v>40.07</v>
      </c>
      <c r="CP6" s="35">
        <f t="shared" si="10"/>
        <v>42.42</v>
      </c>
      <c r="CQ6" s="35">
        <f t="shared" si="10"/>
        <v>59.23</v>
      </c>
      <c r="CR6" s="35">
        <f t="shared" si="10"/>
        <v>58.58</v>
      </c>
      <c r="CS6" s="35">
        <f t="shared" si="10"/>
        <v>58.53</v>
      </c>
      <c r="CT6" s="35">
        <f t="shared" si="10"/>
        <v>59.01</v>
      </c>
      <c r="CU6" s="35">
        <f t="shared" si="10"/>
        <v>60.03</v>
      </c>
      <c r="CV6" s="34" t="str">
        <f>IF(CV7="","",IF(CV7="-","【-】","【"&amp;SUBSTITUTE(TEXT(CV7,"#,##0.00"),"-","△")&amp;"】"))</f>
        <v>【60.41】</v>
      </c>
      <c r="CW6" s="35">
        <f>IF(CW7="",NA(),CW7)</f>
        <v>73.56</v>
      </c>
      <c r="CX6" s="35">
        <f t="shared" ref="CX6:DF6" si="11">IF(CX7="",NA(),CX7)</f>
        <v>75.75</v>
      </c>
      <c r="CY6" s="35">
        <f t="shared" si="11"/>
        <v>76.05</v>
      </c>
      <c r="CZ6" s="35">
        <f t="shared" si="11"/>
        <v>76.459999999999994</v>
      </c>
      <c r="DA6" s="35">
        <f t="shared" si="11"/>
        <v>72.37</v>
      </c>
      <c r="DB6" s="35">
        <f t="shared" si="11"/>
        <v>85.53</v>
      </c>
      <c r="DC6" s="35">
        <f t="shared" si="11"/>
        <v>85.23</v>
      </c>
      <c r="DD6" s="35">
        <f t="shared" si="11"/>
        <v>85.26</v>
      </c>
      <c r="DE6" s="35">
        <f t="shared" si="11"/>
        <v>85.37</v>
      </c>
      <c r="DF6" s="35">
        <f t="shared" si="11"/>
        <v>84.81</v>
      </c>
      <c r="DG6" s="34" t="str">
        <f>IF(DG7="","",IF(DG7="-","【-】","【"&amp;SUBSTITUTE(TEXT(DG7,"#,##0.00"),"-","△")&amp;"】"))</f>
        <v>【89.93】</v>
      </c>
      <c r="DH6" s="35">
        <f>IF(DH7="",NA(),DH7)</f>
        <v>39.979999999999997</v>
      </c>
      <c r="DI6" s="35">
        <f t="shared" ref="DI6:DQ6" si="12">IF(DI7="",NA(),DI7)</f>
        <v>49.13</v>
      </c>
      <c r="DJ6" s="35">
        <f t="shared" si="12"/>
        <v>50.63</v>
      </c>
      <c r="DK6" s="35">
        <f t="shared" si="12"/>
        <v>51.93</v>
      </c>
      <c r="DL6" s="35">
        <f t="shared" si="12"/>
        <v>52.78</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24.33</v>
      </c>
      <c r="DT6" s="35">
        <f t="shared" ref="DT6:EB6" si="13">IF(DT7="",NA(),DT7)</f>
        <v>33.1</v>
      </c>
      <c r="DU6" s="35">
        <f t="shared" si="13"/>
        <v>32.369999999999997</v>
      </c>
      <c r="DV6" s="35">
        <f t="shared" si="13"/>
        <v>32.11</v>
      </c>
      <c r="DW6" s="35">
        <f t="shared" si="13"/>
        <v>31.2</v>
      </c>
      <c r="DX6" s="35">
        <f t="shared" si="13"/>
        <v>8.39</v>
      </c>
      <c r="DY6" s="35">
        <f t="shared" si="13"/>
        <v>10.09</v>
      </c>
      <c r="DZ6" s="35">
        <f t="shared" si="13"/>
        <v>10.54</v>
      </c>
      <c r="EA6" s="35">
        <f t="shared" si="13"/>
        <v>12.03</v>
      </c>
      <c r="EB6" s="35">
        <f t="shared" si="13"/>
        <v>12.19</v>
      </c>
      <c r="EC6" s="34" t="str">
        <f>IF(EC7="","",IF(EC7="-","【-】","【"&amp;SUBSTITUTE(TEXT(EC7,"#,##0.00"),"-","△")&amp;"】"))</f>
        <v>【15.89】</v>
      </c>
      <c r="ED6" s="35">
        <f>IF(ED7="",NA(),ED7)</f>
        <v>0.81</v>
      </c>
      <c r="EE6" s="35">
        <f t="shared" ref="EE6:EM6" si="14">IF(EE7="",NA(),EE7)</f>
        <v>1.52</v>
      </c>
      <c r="EF6" s="35">
        <f t="shared" si="14"/>
        <v>1.52</v>
      </c>
      <c r="EG6" s="35">
        <f t="shared" si="14"/>
        <v>1.69</v>
      </c>
      <c r="EH6" s="35">
        <f t="shared" si="14"/>
        <v>1.17</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c r="A7" s="28"/>
      <c r="B7" s="37">
        <v>2017</v>
      </c>
      <c r="C7" s="37">
        <v>382078</v>
      </c>
      <c r="D7" s="37">
        <v>46</v>
      </c>
      <c r="E7" s="37">
        <v>1</v>
      </c>
      <c r="F7" s="37">
        <v>0</v>
      </c>
      <c r="G7" s="37">
        <v>1</v>
      </c>
      <c r="H7" s="37" t="s">
        <v>105</v>
      </c>
      <c r="I7" s="37" t="s">
        <v>106</v>
      </c>
      <c r="J7" s="37" t="s">
        <v>107</v>
      </c>
      <c r="K7" s="37" t="s">
        <v>108</v>
      </c>
      <c r="L7" s="37" t="s">
        <v>109</v>
      </c>
      <c r="M7" s="37" t="s">
        <v>110</v>
      </c>
      <c r="N7" s="38" t="s">
        <v>111</v>
      </c>
      <c r="O7" s="38">
        <v>58.56</v>
      </c>
      <c r="P7" s="38">
        <v>81.86</v>
      </c>
      <c r="Q7" s="38">
        <v>2970</v>
      </c>
      <c r="R7" s="38">
        <v>44266</v>
      </c>
      <c r="S7" s="38">
        <v>432.22</v>
      </c>
      <c r="T7" s="38">
        <v>102.42</v>
      </c>
      <c r="U7" s="38">
        <v>35958</v>
      </c>
      <c r="V7" s="38">
        <v>49.04</v>
      </c>
      <c r="W7" s="38">
        <v>733.24</v>
      </c>
      <c r="X7" s="38">
        <v>95.59</v>
      </c>
      <c r="Y7" s="38">
        <v>100.11</v>
      </c>
      <c r="Z7" s="38">
        <v>111.22</v>
      </c>
      <c r="AA7" s="38">
        <v>115.38</v>
      </c>
      <c r="AB7" s="38">
        <v>107.12</v>
      </c>
      <c r="AC7" s="38">
        <v>106.89</v>
      </c>
      <c r="AD7" s="38">
        <v>109.04</v>
      </c>
      <c r="AE7" s="38">
        <v>109.64</v>
      </c>
      <c r="AF7" s="38">
        <v>110.95</v>
      </c>
      <c r="AG7" s="38">
        <v>110.68</v>
      </c>
      <c r="AH7" s="38">
        <v>113.39</v>
      </c>
      <c r="AI7" s="38">
        <v>5.18</v>
      </c>
      <c r="AJ7" s="38">
        <v>0</v>
      </c>
      <c r="AK7" s="38">
        <v>0</v>
      </c>
      <c r="AL7" s="38">
        <v>0</v>
      </c>
      <c r="AM7" s="38">
        <v>0</v>
      </c>
      <c r="AN7" s="38">
        <v>7.76</v>
      </c>
      <c r="AO7" s="38">
        <v>3.77</v>
      </c>
      <c r="AP7" s="38">
        <v>3.62</v>
      </c>
      <c r="AQ7" s="38">
        <v>3.91</v>
      </c>
      <c r="AR7" s="38">
        <v>3.56</v>
      </c>
      <c r="AS7" s="38">
        <v>0.85</v>
      </c>
      <c r="AT7" s="38">
        <v>865.25</v>
      </c>
      <c r="AU7" s="38">
        <v>249.37</v>
      </c>
      <c r="AV7" s="38">
        <v>245.13</v>
      </c>
      <c r="AW7" s="38">
        <v>290.98</v>
      </c>
      <c r="AX7" s="38">
        <v>269.45</v>
      </c>
      <c r="AY7" s="38">
        <v>909.68</v>
      </c>
      <c r="AZ7" s="38">
        <v>382.09</v>
      </c>
      <c r="BA7" s="38">
        <v>371.31</v>
      </c>
      <c r="BB7" s="38">
        <v>377.63</v>
      </c>
      <c r="BC7" s="38">
        <v>357.34</v>
      </c>
      <c r="BD7" s="38">
        <v>264.33999999999997</v>
      </c>
      <c r="BE7" s="38">
        <v>579.46</v>
      </c>
      <c r="BF7" s="38">
        <v>578.62</v>
      </c>
      <c r="BG7" s="38">
        <v>489.14</v>
      </c>
      <c r="BH7" s="38">
        <v>452.32</v>
      </c>
      <c r="BI7" s="38">
        <v>449.93</v>
      </c>
      <c r="BJ7" s="38">
        <v>382.65</v>
      </c>
      <c r="BK7" s="38">
        <v>385.06</v>
      </c>
      <c r="BL7" s="38">
        <v>373.09</v>
      </c>
      <c r="BM7" s="38">
        <v>364.71</v>
      </c>
      <c r="BN7" s="38">
        <v>373.69</v>
      </c>
      <c r="BO7" s="38">
        <v>274.27</v>
      </c>
      <c r="BP7" s="38">
        <v>92.56</v>
      </c>
      <c r="BQ7" s="38">
        <v>96.5</v>
      </c>
      <c r="BR7" s="38">
        <v>109.62</v>
      </c>
      <c r="BS7" s="38">
        <v>111.82</v>
      </c>
      <c r="BT7" s="38">
        <v>106.02</v>
      </c>
      <c r="BU7" s="38">
        <v>96.1</v>
      </c>
      <c r="BV7" s="38">
        <v>99.07</v>
      </c>
      <c r="BW7" s="38">
        <v>99.99</v>
      </c>
      <c r="BX7" s="38">
        <v>100.65</v>
      </c>
      <c r="BY7" s="38">
        <v>99.87</v>
      </c>
      <c r="BZ7" s="38">
        <v>104.36</v>
      </c>
      <c r="CA7" s="38">
        <v>157.83000000000001</v>
      </c>
      <c r="CB7" s="38">
        <v>151.54</v>
      </c>
      <c r="CC7" s="38">
        <v>150.27000000000001</v>
      </c>
      <c r="CD7" s="38">
        <v>150.51</v>
      </c>
      <c r="CE7" s="38">
        <v>159.03</v>
      </c>
      <c r="CF7" s="38">
        <v>178.39</v>
      </c>
      <c r="CG7" s="38">
        <v>173.03</v>
      </c>
      <c r="CH7" s="38">
        <v>171.15</v>
      </c>
      <c r="CI7" s="38">
        <v>170.19</v>
      </c>
      <c r="CJ7" s="38">
        <v>171.81</v>
      </c>
      <c r="CK7" s="38">
        <v>165.71</v>
      </c>
      <c r="CL7" s="38">
        <v>42.94</v>
      </c>
      <c r="CM7" s="38">
        <v>40.770000000000003</v>
      </c>
      <c r="CN7" s="38">
        <v>40.36</v>
      </c>
      <c r="CO7" s="38">
        <v>40.07</v>
      </c>
      <c r="CP7" s="38">
        <v>42.42</v>
      </c>
      <c r="CQ7" s="38">
        <v>59.23</v>
      </c>
      <c r="CR7" s="38">
        <v>58.58</v>
      </c>
      <c r="CS7" s="38">
        <v>58.53</v>
      </c>
      <c r="CT7" s="38">
        <v>59.01</v>
      </c>
      <c r="CU7" s="38">
        <v>60.03</v>
      </c>
      <c r="CV7" s="38">
        <v>60.41</v>
      </c>
      <c r="CW7" s="38">
        <v>73.56</v>
      </c>
      <c r="CX7" s="38">
        <v>75.75</v>
      </c>
      <c r="CY7" s="38">
        <v>76.05</v>
      </c>
      <c r="CZ7" s="38">
        <v>76.459999999999994</v>
      </c>
      <c r="DA7" s="38">
        <v>72.37</v>
      </c>
      <c r="DB7" s="38">
        <v>85.53</v>
      </c>
      <c r="DC7" s="38">
        <v>85.23</v>
      </c>
      <c r="DD7" s="38">
        <v>85.26</v>
      </c>
      <c r="DE7" s="38">
        <v>85.37</v>
      </c>
      <c r="DF7" s="38">
        <v>84.81</v>
      </c>
      <c r="DG7" s="38">
        <v>89.93</v>
      </c>
      <c r="DH7" s="38">
        <v>39.979999999999997</v>
      </c>
      <c r="DI7" s="38">
        <v>49.13</v>
      </c>
      <c r="DJ7" s="38">
        <v>50.63</v>
      </c>
      <c r="DK7" s="38">
        <v>51.93</v>
      </c>
      <c r="DL7" s="38">
        <v>52.78</v>
      </c>
      <c r="DM7" s="38">
        <v>37.340000000000003</v>
      </c>
      <c r="DN7" s="38">
        <v>44.31</v>
      </c>
      <c r="DO7" s="38">
        <v>45.75</v>
      </c>
      <c r="DP7" s="38">
        <v>46.9</v>
      </c>
      <c r="DQ7" s="38">
        <v>47.28</v>
      </c>
      <c r="DR7" s="38">
        <v>48.12</v>
      </c>
      <c r="DS7" s="38">
        <v>24.33</v>
      </c>
      <c r="DT7" s="38">
        <v>33.1</v>
      </c>
      <c r="DU7" s="38">
        <v>32.369999999999997</v>
      </c>
      <c r="DV7" s="38">
        <v>32.11</v>
      </c>
      <c r="DW7" s="38">
        <v>31.2</v>
      </c>
      <c r="DX7" s="38">
        <v>8.39</v>
      </c>
      <c r="DY7" s="38">
        <v>10.09</v>
      </c>
      <c r="DZ7" s="38">
        <v>10.54</v>
      </c>
      <c r="EA7" s="38">
        <v>12.03</v>
      </c>
      <c r="EB7" s="38">
        <v>12.19</v>
      </c>
      <c r="EC7" s="38">
        <v>15.89</v>
      </c>
      <c r="ED7" s="38">
        <v>0.81</v>
      </c>
      <c r="EE7" s="38">
        <v>1.52</v>
      </c>
      <c r="EF7" s="38">
        <v>1.52</v>
      </c>
      <c r="EG7" s="38">
        <v>1.69</v>
      </c>
      <c r="EH7" s="38">
        <v>1.17</v>
      </c>
      <c r="EI7" s="38">
        <v>0.59</v>
      </c>
      <c r="EJ7" s="38">
        <v>0.6</v>
      </c>
      <c r="EK7" s="38">
        <v>0.56000000000000005</v>
      </c>
      <c r="EL7" s="38">
        <v>0.61</v>
      </c>
      <c r="EM7" s="38">
        <v>0.51</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2019-02-01T04:26:10Z</cp:lastPrinted>
  <dcterms:created xsi:type="dcterms:W3CDTF">2018-12-03T08:37:15Z</dcterms:created>
  <dcterms:modified xsi:type="dcterms:W3CDTF">2019-02-04T08:02:02Z</dcterms:modified>
  <cp:category/>
</cp:coreProperties>
</file>