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3020_地方公営企業決算状況調査\H30公営企業決算統計_H29年度分\02県照会 その他調査\(310117)【06 西条市】（照会）公営企業に係る経営比較分析表（平成29年度決算）の分析等について\"/>
    </mc:Choice>
  </mc:AlternateContent>
  <workbookProtection workbookAlgorithmName="SHA-512" workbookHashValue="BWwdA7YLpGu+jnVUZDbYIPSvafdzwn+mPZyQ9QScSqMP4GOLNHCmomgPFWkl0NVOgmF4GK4PMFNTUOCwXMgdPg==" workbookSaltValue="yCHf8Q1ii8/lCex/Hiq9v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<sst xmlns="http://schemas.openxmlformats.org/spreadsheetml/2006/main" count="240" uniqueCount="126">
  <si>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</si>
  <si>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</si>
  <si>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</si>
  <si>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</si>
  <si>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</si>
  <si>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</si>
  <si>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</si>
  <si>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</si>
  <si>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</si>
  <si>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</si>
  <si>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</si>
  <si>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</si>
  <si>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</si>
  <si>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</si>
  <si>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</si>
  <si>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</si>
  <si>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</si>
  <si>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</si>
  <si>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</si>
  <si>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</si>
  <si>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</si>
  <si>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</si>
  <si>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</si>
  <si>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</si>
  <si>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</si>
  <si>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</si>
  <si>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</si>
  <si>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</si>
  <si>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</si>
  <si>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</si>
  <si>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</si>
  <si>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</si>
  <si>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</si>
  <si>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</si>
  <si>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</si>
  <si>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</si>
  <si>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</si>
  <si>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</si>
  <si>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</si>
  <si>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</si>
  <si>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</si>
  <si>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</si>
  <si>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</si>
  <si>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</si>
  <si>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</si>
  <si>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</si>
  <si>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</si>
  <si>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</si>
  <si>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</si>
  <si>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</si>
  <si>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</si>
  <si>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</si>
  <si>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</si>
  <si>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</si>
  <si>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</si>
  <si>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</si>
  <si>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</si>
  <si>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</si>
  <si>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</si>
  <si>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</si>
  <si>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</si>
  <si>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</si>
  <si>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</si>
  <si>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</si>
  <si>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</si>
  <si>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</si>
  <si>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</si>
  <si>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</si>
  <si>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</si>
  <si>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</si>
  <si>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</si>
  <si>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</si>
  <si>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</si>
  <si>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</si>
  <si>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</si>
  <si>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</si>
  <si>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</si>
  <si>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</si>
  <si>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</si>
  <si>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</si>
  <si>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</si>
  <si>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</si>
  <si>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</si>
  <si>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</si>
  <si>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</si>
  <si>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</si>
  <si>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</si>
  <si>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</si>
  <si>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</si>
  <si>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</si>
  <si>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</si>
  <si>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</si>
  <si>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</si>
  <si>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</si>
  <si>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</si>
  <si>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</si>
  <si>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</si>
  <si>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</si>
  <si>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</si>
  <si>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</si>
  <si>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</si>
  <si>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</si>
  <si>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</si>
  <si>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</si>
  <si>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</si>
  <si>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</si>
  <si>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</si>
  <si>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</si>
  <si>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</si>
  <si>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</si>
  <si>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</si>
  <si>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</si>
  <si>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</si>
  <si>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</si>
  <si>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</si>
  <si>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</si>
  <si>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</si>
  <si>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</si>
  <si>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</si>
  <si>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</si>
  <si>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</si>
  <si>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</si>
  <si>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</si>
  <si>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56.56％と低く、料金収入等の収益で地方債償還金などの費用を賄えていない。原因としては、使用料単価が非常に低いことにより料金収入が少なく、資本費の回収にはわずかしか至ってないことから一般会計からの繰入金に依存していることが挙げられる。前年度対比で8.9％改善しているものの、さらなる経営改善に向けた取り組みが必要である。
　料金収入に対する企業債残高の割合では類似団体の全国平均と比べ約4倍であり、割合が高くなっている。これは使用料単価の低さが主な要因である。
　経費回収率では、全国平均の半分以下の46.94％となっている。使用料で回収すべき経費を賄えていない状況であり、回収率100％に近づけるよう適正な使用料収入の確保及び汚水処理費の削減が必要である。
　汚水処理に係る費用では、全国平均よりも低い金額となっている。
　施設の処理能力に対する処理水量の割合、処理区域内での水洗化を行っている人口の割合は、全国平均より高い数値となっている。
　これらを更に向上させるため、施設が十分に機能を発揮できるよう努めるとともに水洗化率の向上、経費の削減にも取り組む必要がある。</t>
    <phoneticPr fontId="4"/>
  </si>
  <si>
    <t>　収益的収支比率や経費回収率の改善に向け、収入の増加と維持管理費などの経費の節減努力を継続して行う。
　使用料についてはH31年度4月利用分より西条処理区の単価を約11％値上げする。合わせて徴収率の向上や水洗化率の向上に努めるとともに、投資の平準化による借入額の抑制を行い一般会計繰入金の減少にも努める。
　老朽化対策については、長寿命化対策に取り組む。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63" eb="65">
      <t>ネンド</t>
    </rPh>
    <rPh sb="66" eb="67">
      <t>ガツ</t>
    </rPh>
    <rPh sb="67" eb="69">
      <t>リヨウ</t>
    </rPh>
    <rPh sb="69" eb="70">
      <t>ブン</t>
    </rPh>
    <rPh sb="72" eb="74">
      <t>サイジョウ</t>
    </rPh>
    <rPh sb="74" eb="76">
      <t>ショリ</t>
    </rPh>
    <rPh sb="76" eb="77">
      <t>ク</t>
    </rPh>
    <rPh sb="78" eb="80">
      <t>タンカ</t>
    </rPh>
    <rPh sb="81" eb="82">
      <t>ヤク</t>
    </rPh>
    <rPh sb="85" eb="87">
      <t>ネア</t>
    </rPh>
    <rPh sb="165" eb="166">
      <t>チョウ</t>
    </rPh>
    <phoneticPr fontId="4"/>
  </si>
  <si>
    <t>　管渠の耐用年数が50年であるが、建設開始から40年経過している管渠もあり、今後においては緊急を要する修繕等が発生する可能性がある。それを回避するためにH29年度には長寿命化対策として管渠の調査及び点検や西条浄化センターの主ポンプ設備の改築工事を行い、H30年度はストックマネジメントとして西条浄化センターの脱水機設備及び最初沈殿池の改築工事、マンホールポンプの改築工事を行っている。
　管渠の更新については、長寿命化計画により実施しているが、将来的には耐用年数に達することから、改築・更新時期を迎える管渠が増加すること等が考えられるため、設備の回復・予防保全のための修繕や事業費の平準化を図り、計画的かつ効率的な維持修繕・改築更新に取り組む必要がある。</t>
    <rPh sb="79" eb="81">
      <t>ネンド</t>
    </rPh>
    <rPh sb="102" eb="104">
      <t>サイジョウ</t>
    </rPh>
    <rPh sb="104" eb="106">
      <t>ジョウカ</t>
    </rPh>
    <rPh sb="111" eb="112">
      <t>シュ</t>
    </rPh>
    <rPh sb="115" eb="117">
      <t>セツビ</t>
    </rPh>
    <rPh sb="118" eb="120">
      <t>カイチク</t>
    </rPh>
    <rPh sb="120" eb="122">
      <t>コウジ</t>
    </rPh>
    <rPh sb="123" eb="124">
      <t>オコナ</t>
    </rPh>
    <rPh sb="129" eb="131">
      <t>ネンド</t>
    </rPh>
    <rPh sb="145" eb="147">
      <t>サイジョウ</t>
    </rPh>
    <rPh sb="147" eb="149">
      <t>ジョウカ</t>
    </rPh>
    <rPh sb="154" eb="157">
      <t>ダッスイキ</t>
    </rPh>
    <rPh sb="157" eb="159">
      <t>セツビ</t>
    </rPh>
    <rPh sb="159" eb="160">
      <t>オヨ</t>
    </rPh>
    <rPh sb="161" eb="163">
      <t>サイショ</t>
    </rPh>
    <rPh sb="163" eb="166">
      <t>チンデンチ</t>
    </rPh>
    <rPh sb="167" eb="169">
      <t>カイチク</t>
    </rPh>
    <rPh sb="169" eb="171">
      <t>コウジ</t>
    </rPh>
    <rPh sb="181" eb="183">
      <t>カイチク</t>
    </rPh>
    <rPh sb="183" eb="185">
      <t>コウジ</t>
    </rPh>
    <rPh sb="186" eb="1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</si>
</sst>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0.02</c:v>
                </c:pt>
                <c:pt idx="1">
                  <c:v>0</c:v>
                </c:pt>
                <c:pt idx="2">
                  <c:v>0</c:v>
                </c:pt>
                <c:pt idx="3">
                  <c:v>0</c:v>
                </c:pt>
                <c:pt idx="4">
                  <c:v>0</c:v>
                </c:pt>
              </c:numCache>
            </c:numRef>
          </c:val>
          <c:extLst>
            <c:ext xmlns:c16="http://schemas.microsoft.com/office/drawing/2014/chart" uri="{C3380CC4-5D6E-409C-BE32-E72D297353CC}">
              <c16:uniqueId val="{00000000-063C-42D1-8422-7461494FCA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c:ext xmlns:c16="http://schemas.microsoft.com/office/drawing/2014/chart" uri="{C3380CC4-5D6E-409C-BE32-E72D297353CC}">
              <c16:uniqueId val="{00000001-063C-42D1-8422-7461494FCA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82.86</c:v>
                </c:pt>
                <c:pt idx="1">
                  <c:v>80.62</c:v>
                </c:pt>
                <c:pt idx="2">
                  <c:v>77.89</c:v>
                </c:pt>
                <c:pt idx="3">
                  <c:v>76.08</c:v>
                </c:pt>
                <c:pt idx="4">
                  <c:v>76.010000000000005</c:v>
                </c:pt>
              </c:numCache>
            </c:numRef>
          </c:val>
          <c:extLst>
            <c:ext xmlns:c16="http://schemas.microsoft.com/office/drawing/2014/chart" uri="{C3380CC4-5D6E-409C-BE32-E72D297353CC}">
              <c16:uniqueId val="{00000000-F970-4528-AD97-E182820FB2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c:ext xmlns:c16="http://schemas.microsoft.com/office/drawing/2014/chart" uri="{C3380CC4-5D6E-409C-BE32-E72D297353CC}">
              <c16:uniqueId val="{00000001-F970-4528-AD97-E182820FB2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91.53</c:v>
                </c:pt>
                <c:pt idx="1">
                  <c:v>91.81</c:v>
                </c:pt>
                <c:pt idx="2">
                  <c:v>92.61</c:v>
                </c:pt>
                <c:pt idx="3">
                  <c:v>92.73</c:v>
                </c:pt>
                <c:pt idx="4">
                  <c:v>92.96</c:v>
                </c:pt>
              </c:numCache>
            </c:numRef>
          </c:val>
          <c:extLst>
            <c:ext xmlns:c16="http://schemas.microsoft.com/office/drawing/2014/chart" uri="{C3380CC4-5D6E-409C-BE32-E72D297353CC}">
              <c16:uniqueId val="{00000000-5C12-428E-A706-0FB49EC31E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c:ext xmlns:c16="http://schemas.microsoft.com/office/drawing/2014/chart" uri="{C3380CC4-5D6E-409C-BE32-E72D297353CC}">
              <c16:uniqueId val="{00000001-5C12-428E-A706-0FB49EC31E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36.39</c:v>
                </c:pt>
                <c:pt idx="1">
                  <c:v>39.28</c:v>
                </c:pt>
                <c:pt idx="2">
                  <c:v>43.41</c:v>
                </c:pt>
                <c:pt idx="3">
                  <c:v>47.66</c:v>
                </c:pt>
                <c:pt idx="4">
                  <c:v>56.56</c:v>
                </c:pt>
              </c:numCache>
            </c:numRef>
          </c:val>
          <c:extLst>
            <c:ext xmlns:c16="http://schemas.microsoft.com/office/drawing/2014/chart" uri="{C3380CC4-5D6E-409C-BE32-E72D297353CC}">
              <c16:uniqueId val="{00000000-A1D3-4298-97CD-A8077AD2D7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3-4298-97CD-A8077AD2D7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C-41BB-8E22-06952DD4BC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C-41BB-8E22-06952DD4BC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3-41F4-9AF6-2F4D8E664E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3-41F4-9AF6-2F4D8E664E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F-4D4F-AFAD-4FE29942FC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F-4D4F-AFAD-4FE29942FC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2-4578-B54A-B9376544BA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2-4578-B54A-B9376544BA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3507.22</c:v>
                </c:pt>
                <c:pt idx="1">
                  <c:v>3198.68</c:v>
                </c:pt>
                <c:pt idx="2">
                  <c:v>2733.3</c:v>
                </c:pt>
                <c:pt idx="3">
                  <c:v>3673.68</c:v>
                </c:pt>
                <c:pt idx="4">
                  <c:v>3210.21</c:v>
                </c:pt>
              </c:numCache>
            </c:numRef>
          </c:val>
          <c:extLst>
            <c:ext xmlns:c16="http://schemas.microsoft.com/office/drawing/2014/chart" uri="{C3380CC4-5D6E-409C-BE32-E72D297353CC}">
              <c16:uniqueId val="{00000000-A2BF-4A2B-8182-47028FA169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c:ext xmlns:c16="http://schemas.microsoft.com/office/drawing/2014/chart" uri="{C3380CC4-5D6E-409C-BE32-E72D297353CC}">
              <c16:uniqueId val="{00000001-A2BF-4A2B-8182-47028FA169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36.299999999999997</c:v>
                </c:pt>
                <c:pt idx="1">
                  <c:v>37.72</c:v>
                </c:pt>
                <c:pt idx="2">
                  <c:v>40.32</c:v>
                </c:pt>
                <c:pt idx="3">
                  <c:v>39.659999999999997</c:v>
                </c:pt>
                <c:pt idx="4">
                  <c:v>46.94</c:v>
                </c:pt>
              </c:numCache>
            </c:numRef>
          </c:val>
          <c:extLst>
            <c:ext xmlns:c16="http://schemas.microsoft.com/office/drawing/2014/chart" uri="{C3380CC4-5D6E-409C-BE32-E72D297353CC}">
              <c16:uniqueId val="{00000000-E800-4816-A431-E1B1CD24BB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c:ext xmlns:c16="http://schemas.microsoft.com/office/drawing/2014/chart" uri="{C3380CC4-5D6E-409C-BE32-E72D297353CC}">
              <c16:uniqueId val="{00000001-E800-4816-A431-E1B1CD24BB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168.21</c:v>
                </c:pt>
                <c:pt idx="1">
                  <c:v>167.1</c:v>
                </c:pt>
                <c:pt idx="2">
                  <c:v>158.56</c:v>
                </c:pt>
                <c:pt idx="3">
                  <c:v>158.84</c:v>
                </c:pt>
                <c:pt idx="4">
                  <c:v>159.02000000000001</c:v>
                </c:pt>
              </c:numCache>
            </c:numRef>
          </c:val>
          <c:extLst>
            <c:ext xmlns:c16="http://schemas.microsoft.com/office/drawing/2014/chart" uri="{C3380CC4-5D6E-409C-BE32-E72D297353CC}">
              <c16:uniqueId val="{00000000-B283-4E53-B241-98D44E8225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c:ext xmlns:c16="http://schemas.microsoft.com/office/drawing/2014/chart" uri="{C3380CC4-5D6E-409C-BE32-E72D297353CC}">
              <c16:uniqueId val="{00000001-B283-4E53-B241-98D44E8225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愛媛県　西条市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Bd1</v>
      </c>
      <c r="X8" s="47"/>
      <c r="Y8" s="47"/>
      <c r="Z8" s="47"/>
      <c r="AA8" s="47"/>
      <c r="AB8" s="47"/>
      <c r="AC8" s="47"/>
      <c r="AD8" s="48" t="str">
        <f>データ!$M$6</f>
        <v>非設置</v>
      </c>
      <c r="AE8" s="48"/>
      <c r="AF8" s="48"/>
      <c r="AG8" s="48"/>
      <c r="AH8" s="48"/>
      <c r="AI8" s="48"/>
      <c r="AJ8" s="48"/>
      <c r="AK8" s="3"/>
      <c r="AL8" s="49">
        <f>データ!S6</f>
        <v>110767</v>
      </c>
      <c r="AM8" s="49"/>
      <c r="AN8" s="49"/>
      <c r="AO8" s="49"/>
      <c r="AP8" s="49"/>
      <c r="AQ8" s="49"/>
      <c r="AR8" s="49"/>
      <c r="AS8" s="49"/>
      <c r="AT8" s="44">
        <f>データ!T6</f>
        <v>509.98</v>
      </c>
      <c r="AU8" s="44"/>
      <c r="AV8" s="44"/>
      <c r="AW8" s="44"/>
      <c r="AX8" s="44"/>
      <c r="AY8" s="44"/>
      <c r="AZ8" s="44"/>
      <c r="BA8" s="44"/>
      <c r="BB8" s="44">
        <f>データ!U6</f>
        <v>217.2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56.64</v>
      </c>
      <c r="Q10" s="44"/>
      <c r="R10" s="44"/>
      <c r="S10" s="44"/>
      <c r="T10" s="44"/>
      <c r="U10" s="44"/>
      <c r="V10" s="44"/>
      <c r="W10" s="44">
        <f>データ!Q6</f>
        <v>71.099999999999994</v>
      </c>
      <c r="X10" s="44"/>
      <c r="Y10" s="44"/>
      <c r="Z10" s="44"/>
      <c r="AA10" s="44"/>
      <c r="AB10" s="44"/>
      <c r="AC10" s="44"/>
      <c r="AD10" s="49">
        <f>データ!R6</f>
        <v>1320</v>
      </c>
      <c r="AE10" s="49"/>
      <c r="AF10" s="49"/>
      <c r="AG10" s="49"/>
      <c r="AH10" s="49"/>
      <c r="AI10" s="49"/>
      <c r="AJ10" s="49"/>
      <c r="AK10" s="2"/>
      <c r="AL10" s="49">
        <f>データ!V6</f>
        <v>62441</v>
      </c>
      <c r="AM10" s="49"/>
      <c r="AN10" s="49"/>
      <c r="AO10" s="49"/>
      <c r="AP10" s="49"/>
      <c r="AQ10" s="49"/>
      <c r="AR10" s="49"/>
      <c r="AS10" s="49"/>
      <c r="AT10" s="44">
        <f>データ!W6</f>
        <v>17.29</v>
      </c>
      <c r="AU10" s="44"/>
      <c r="AV10" s="44"/>
      <c r="AW10" s="44"/>
      <c r="AX10" s="44"/>
      <c r="AY10" s="44"/>
      <c r="AZ10" s="44"/>
      <c r="BA10" s="44"/>
      <c r="BB10" s="44">
        <f>データ!X6</f>
        <v>3611.39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WYfOsn9R14QhUKxx1xxYDnMPeInvd8bT1UqUtMEolSmOB2vSFf+V9SzDMNQbIudxZD647MNT2qCIHDRO7AEUQ==" saltValue="TrkBoeBGOL7mM7W2/ze/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382060</v>
      </c>
      <c r="D6" s="32">
        <f t="shared" si="3"/>
        <v>47</v>
      </c>
      <c r="E6" s="32">
        <f t="shared" si="3"/>
        <v>17</v>
      </c>
      <c r="F6" s="32">
        <f t="shared" si="3"/>
        <v>1</v>
      </c>
      <c r="G6" s="32">
        <f t="shared" si="3"/>
        <v>0</v>
      </c>
      <c r="H6" s="32" t="str">
        <f t="shared" si="3"/>
        <v>愛媛県　西条市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56.64</v>
      </c>
      <c r="Q6" s="33">
        <f t="shared" si="3"/>
        <v>71.099999999999994</v>
      </c>
      <c r="R6" s="33">
        <f t="shared" si="3"/>
        <v>1320</v>
      </c>
      <c r="S6" s="33">
        <f t="shared" si="3"/>
        <v>110767</v>
      </c>
      <c r="T6" s="33">
        <f t="shared" si="3"/>
        <v>509.98</v>
      </c>
      <c r="U6" s="33">
        <f t="shared" si="3"/>
        <v>217.2</v>
      </c>
      <c r="V6" s="33">
        <f t="shared" si="3"/>
        <v>62441</v>
      </c>
      <c r="W6" s="33">
        <f t="shared" si="3"/>
        <v>17.29</v>
      </c>
      <c r="X6" s="33">
        <f t="shared" si="3"/>
        <v>3611.39</v>
      </c>
      <c r="Y6" s="34">
        <f>IF(Y7="",NA(),Y7)</f>
        <v>36.39</v>
      </c>
      <c r="Z6" s="34">
        <f t="shared" ref="Z6:AH6" si="4">IF(Z7="",NA(),Z7)</f>
        <v>39.28</v>
      </c>
      <c r="AA6" s="34">
        <f t="shared" si="4"/>
        <v>43.41</v>
      </c>
      <c r="AB6" s="34">
        <f t="shared" si="4"/>
        <v>47.66</v>
      </c>
      <c r="AC6" s="34">
        <f t="shared" si="4"/>
        <v>56.56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3507.22</v>
      </c>
      <c r="BG6" s="34">
        <f t="shared" ref="BG6:BO6" si="7">IF(BG7="",NA(),BG7)</f>
        <v>3198.68</v>
      </c>
      <c r="BH6" s="34">
        <f t="shared" si="7"/>
        <v>2733.3</v>
      </c>
      <c r="BI6" s="34">
        <f t="shared" si="7"/>
        <v>3673.68</v>
      </c>
      <c r="BJ6" s="34">
        <f t="shared" si="7"/>
        <v>3210.21</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36.299999999999997</v>
      </c>
      <c r="BR6" s="34">
        <f t="shared" ref="BR6:BZ6" si="8">IF(BR7="",NA(),BR7)</f>
        <v>37.72</v>
      </c>
      <c r="BS6" s="34">
        <f t="shared" si="8"/>
        <v>40.32</v>
      </c>
      <c r="BT6" s="34">
        <f t="shared" si="8"/>
        <v>39.659999999999997</v>
      </c>
      <c r="BU6" s="34">
        <f t="shared" si="8"/>
        <v>46.94</v>
      </c>
      <c r="BV6" s="34">
        <f t="shared" si="8"/>
        <v>79.540000000000006</v>
      </c>
      <c r="BW6" s="34">
        <f t="shared" si="8"/>
        <v>93.13</v>
      </c>
      <c r="BX6" s="34">
        <f t="shared" si="8"/>
        <v>94.38</v>
      </c>
      <c r="BY6" s="34">
        <f t="shared" si="8"/>
        <v>96.57</v>
      </c>
      <c r="BZ6" s="34">
        <f t="shared" si="8"/>
        <v>96.54</v>
      </c>
      <c r="CA6" s="33" t="str">
        <f>IF(CA7="","",IF(CA7="-","【-】","【"&amp;SUBSTITUTE(TEXT(CA7,"#,##0.00"),"-","△")&amp;"】"))</f>
        <v>【101.26】</v>
      </c>
      <c r="CB6" s="34">
        <f>IF(CB7="",NA(),CB7)</f>
        <v>168.21</v>
      </c>
      <c r="CC6" s="34">
        <f t="shared" ref="CC6:CK6" si="9">IF(CC7="",NA(),CC7)</f>
        <v>167.1</v>
      </c>
      <c r="CD6" s="34">
        <f t="shared" si="9"/>
        <v>158.56</v>
      </c>
      <c r="CE6" s="34">
        <f t="shared" si="9"/>
        <v>158.84</v>
      </c>
      <c r="CF6" s="34">
        <f t="shared" si="9"/>
        <v>159.02000000000001</v>
      </c>
      <c r="CG6" s="34">
        <f t="shared" si="9"/>
        <v>199.36</v>
      </c>
      <c r="CH6" s="34">
        <f t="shared" si="9"/>
        <v>167.97</v>
      </c>
      <c r="CI6" s="34">
        <f t="shared" si="9"/>
        <v>165.45</v>
      </c>
      <c r="CJ6" s="34">
        <f t="shared" si="9"/>
        <v>161.54</v>
      </c>
      <c r="CK6" s="34">
        <f t="shared" si="9"/>
        <v>162.81</v>
      </c>
      <c r="CL6" s="33" t="str">
        <f>IF(CL7="","",IF(CL7="-","【-】","【"&amp;SUBSTITUTE(TEXT(CL7,"#,##0.00"),"-","△")&amp;"】"))</f>
        <v>【136.39】</v>
      </c>
      <c r="CM6" s="34">
        <f>IF(CM7="",NA(),CM7)</f>
        <v>82.86</v>
      </c>
      <c r="CN6" s="34">
        <f t="shared" ref="CN6:CV6" si="10">IF(CN7="",NA(),CN7)</f>
        <v>80.62</v>
      </c>
      <c r="CO6" s="34">
        <f t="shared" si="10"/>
        <v>77.89</v>
      </c>
      <c r="CP6" s="34">
        <f t="shared" si="10"/>
        <v>76.08</v>
      </c>
      <c r="CQ6" s="34">
        <f t="shared" si="10"/>
        <v>76.010000000000005</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91.53</v>
      </c>
      <c r="CY6" s="34">
        <f t="shared" ref="CY6:DG6" si="11">IF(CY7="",NA(),CY7)</f>
        <v>91.81</v>
      </c>
      <c r="CZ6" s="34">
        <f t="shared" si="11"/>
        <v>92.61</v>
      </c>
      <c r="DA6" s="34">
        <f t="shared" si="11"/>
        <v>92.73</v>
      </c>
      <c r="DB6" s="34">
        <f t="shared" si="11"/>
        <v>92.96</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3">
        <f t="shared" ref="EF6:EN6" si="14">IF(EF7="",NA(),EF7)</f>
        <v>0</v>
      </c>
      <c r="EG6" s="33">
        <f t="shared" si="14"/>
        <v>0</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2">
      <c r="A7" s="27"/>
      <c r="B7" s="36">
        <v>2017</v>
      </c>
      <c r="C7" s="36">
        <v>382060</v>
      </c>
      <c r="D7" s="36">
        <v>47</v>
      </c>
      <c r="E7" s="36">
        <v>17</v>
      </c>
      <c r="F7" s="36">
        <v>1</v>
      </c>
      <c r="G7" s="36">
        <v>0</v>
      </c>
      <c r="H7" s="36" t="s">
        <v>110</v>
      </c>
      <c r="I7" s="36" t="s">
        <v>111</v>
      </c>
      <c r="J7" s="36" t="s">
        <v>112</v>
      </c>
      <c r="K7" s="36" t="s">
        <v>113</v>
      </c>
      <c r="L7" s="36" t="s">
        <v>114</v>
      </c>
      <c r="M7" s="36" t="s">
        <v>115</v>
      </c>
      <c r="N7" s="37" t="s">
        <v>116</v>
      </c>
      <c r="O7" s="37" t="s">
        <v>117</v>
      </c>
      <c r="P7" s="37">
        <v>56.64</v>
      </c>
      <c r="Q7" s="37">
        <v>71.099999999999994</v>
      </c>
      <c r="R7" s="37">
        <v>1320</v>
      </c>
      <c r="S7" s="37">
        <v>110767</v>
      </c>
      <c r="T7" s="37">
        <v>509.98</v>
      </c>
      <c r="U7" s="37">
        <v>217.2</v>
      </c>
      <c r="V7" s="37">
        <v>62441</v>
      </c>
      <c r="W7" s="37">
        <v>17.29</v>
      </c>
      <c r="X7" s="37">
        <v>3611.39</v>
      </c>
      <c r="Y7" s="37">
        <v>36.39</v>
      </c>
      <c r="Z7" s="37">
        <v>39.28</v>
      </c>
      <c r="AA7" s="37">
        <v>43.41</v>
      </c>
      <c r="AB7" s="37">
        <v>47.66</v>
      </c>
      <c r="AC7" s="37">
        <v>56.56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3507.22</v>
      </c>
      <c r="BG7" s="37">
        <v>3198.68</v>
      </c>
      <c r="BH7" s="37">
        <v>2733.3</v>
      </c>
      <c r="BI7" s="37">
        <v>3673.68</v>
      </c>
      <c r="BJ7" s="37">
        <v>3210.21</v>
      </c>
      <c r="BK7" s="37">
        <v>1115.1099999999999</v>
      </c>
      <c r="BL7" s="37">
        <v>854.16</v>
      </c>
      <c r="BM7" s="37">
        <v>848.31</v>
      </c>
      <c r="BN7" s="37">
        <v>774.99</v>
      </c>
      <c r="BO7" s="37">
        <v>799.41</v>
      </c>
      <c r="BP7" s="37">
        <v>707.33</v>
      </c>
      <c r="BQ7" s="37">
        <v>36.299999999999997</v>
      </c>
      <c r="BR7" s="37">
        <v>37.72</v>
      </c>
      <c r="BS7" s="37">
        <v>40.32</v>
      </c>
      <c r="BT7" s="37">
        <v>39.659999999999997</v>
      </c>
      <c r="BU7" s="37">
        <v>46.94</v>
      </c>
      <c r="BV7" s="37">
        <v>79.540000000000006</v>
      </c>
      <c r="BW7" s="37">
        <v>93.13</v>
      </c>
      <c r="BX7" s="37">
        <v>94.38</v>
      </c>
      <c r="BY7" s="37">
        <v>96.57</v>
      </c>
      <c r="BZ7" s="37">
        <v>96.54</v>
      </c>
      <c r="CA7" s="37">
        <v>101.26</v>
      </c>
      <c r="CB7" s="37">
        <v>168.21</v>
      </c>
      <c r="CC7" s="37">
        <v>167.1</v>
      </c>
      <c r="CD7" s="37">
        <v>158.56</v>
      </c>
      <c r="CE7" s="37">
        <v>158.84</v>
      </c>
      <c r="CF7" s="37">
        <v>159.02000000000001</v>
      </c>
      <c r="CG7" s="37">
        <v>199.36</v>
      </c>
      <c r="CH7" s="37">
        <v>167.97</v>
      </c>
      <c r="CI7" s="37">
        <v>165.45</v>
      </c>
      <c r="CJ7" s="37">
        <v>161.54</v>
      </c>
      <c r="CK7" s="37">
        <v>162.81</v>
      </c>
      <c r="CL7" s="37">
        <v>136.38999999999999</v>
      </c>
      <c r="CM7" s="37">
        <v>82.86</v>
      </c>
      <c r="CN7" s="37">
        <v>80.62</v>
      </c>
      <c r="CO7" s="37">
        <v>77.89</v>
      </c>
      <c r="CP7" s="37">
        <v>76.08</v>
      </c>
      <c r="CQ7" s="37">
        <v>76.010000000000005</v>
      </c>
      <c r="CR7" s="37">
        <v>62.09</v>
      </c>
      <c r="CS7" s="37">
        <v>64.87</v>
      </c>
      <c r="CT7" s="37">
        <v>65.62</v>
      </c>
      <c r="CU7" s="37">
        <v>64.67</v>
      </c>
      <c r="CV7" s="37">
        <v>64.959999999999994</v>
      </c>
      <c r="CW7" s="37">
        <v>60.13</v>
      </c>
      <c r="CX7" s="37">
        <v>91.53</v>
      </c>
      <c r="CY7" s="37">
        <v>91.81</v>
      </c>
      <c r="CZ7" s="37">
        <v>92.61</v>
      </c>
      <c r="DA7" s="37">
        <v>92.73</v>
      </c>
      <c r="DB7" s="37">
        <v>92.96</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0.02</v>
      </c>
      <c r="EF7" s="37">
        <v>0</v>
      </c>
      <c r="EG7" s="37">
        <v>0</v>
      </c>
      <c r="EH7" s="37">
        <v>0</v>
      </c>
      <c r="EI7" s="37">
        <v>0</v>
      </c>
      <c r="EJ7" s="37">
        <v>0.06</v>
      </c>
      <c r="EK7" s="37">
        <v>0.1</v>
      </c>
      <c r="EL7" s="37">
        <v>0.27</v>
      </c>
      <c r="EM7" s="37">
        <v>0.17</v>
      </c>
      <c r="EN7" s="37">
        <v>0.13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