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zPWJ2rPIIPHETJRFF1D4c74OHmxC4UbJYaLVDIzWFWhga+SOWM61jtkeyvROCnMGP1TlTOvKDoZ7upGeK/JGeQ==" workbookSaltValue="CsPOLObJp3/wtNx/4slvw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<sst xmlns="http://schemas.openxmlformats.org/spreadsheetml/2006/main" count="240" uniqueCount="125">
  <si>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</si>
  <si>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</si>
  <si>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</si>
  <si>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</si>
  <si>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</si>
  <si>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</si>
  <si>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</si>
  <si>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</si>
  <si>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</si>
  <si>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</si>
  <si>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</si>
  <si>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</si>
  <si>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</si>
  <si>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</si>
  <si>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</si>
  <si>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</si>
  <si>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</si>
  <si>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</si>
  <si>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</si>
  <si>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</si>
  <si>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</si>
  <si>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</si>
  <si>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</si>
  <si>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</si>
  <si>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</si>
  <si>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</si>
  <si>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</si>
  <si>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</si>
  <si>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</si>
  <si>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</si>
  <si>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</si>
  <si>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</si>
  <si>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</si>
  <si>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</si>
  <si>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</si>
  <si>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</si>
  <si>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</si>
  <si>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</si>
  <si>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</si>
  <si>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</si>
  <si>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</si>
  <si>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</si>
  <si>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</si>
  <si>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</si>
  <si>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</si>
  <si>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</si>
  <si>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</si>
  <si>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</si>
  <si>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</si>
  <si>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</si>
  <si>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</si>
  <si>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</si>
  <si>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</si>
  <si>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</si>
  <si>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</si>
  <si>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</si>
  <si>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</si>
  <si>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</si>
  <si>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</si>
  <si>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</si>
  <si>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</si>
  <si>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</si>
  <si>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</si>
  <si>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</si>
  <si>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</si>
  <si>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</si>
  <si>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</si>
  <si>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</si>
  <si>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</si>
  <si>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</si>
  <si>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</si>
  <si>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</si>
  <si>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</si>
  <si>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</si>
  <si>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</si>
  <si>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</si>
  <si>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</si>
  <si>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</si>
  <si>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</si>
  <si>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</si>
  <si>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</si>
  <si>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</si>
  <si>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</si>
  <si>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</si>
  <si>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</si>
  <si>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</si>
  <si>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</si>
  <si>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</si>
  <si>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</si>
  <si>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</si>
  <si>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</si>
  <si>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</si>
  <si>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</si>
  <si>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</si>
  <si>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</si>
  <si>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</si>
  <si>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</si>
  <si>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</si>
  <si>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</si>
  <si>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</si>
  <si>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</si>
  <si>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</si>
  <si>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</si>
  <si>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</si>
  <si>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</si>
  <si>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</si>
  <si>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</si>
  <si>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</si>
  <si>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</si>
  <si>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</si>
  <si>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</si>
  <si>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</si>
  <si>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</si>
  <si>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</si>
  <si>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</si>
  <si>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</si>
  <si>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</si>
  <si>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</si>
  <si>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</si>
  <si>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</si>
  <si>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</si>
  <si>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</si>
  <si>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H16供用開始という新しい施設であるため、管渠については、改善・更新は行っていない。
　処理場1箇所とマンホールポンプ8箇所についても、大規模な修繕や更新は行っていない。
　ただし、どちらも、軽微な修繕に要する費用は、増加傾向にある。</t>
  </si>
  <si>
    <t>①　収益的収支比率
　一般会計繰入金で収支差額を調整しているため、ここ数年100％である。
④　企業債残高対事業規模比率
　建設事業を行っていないので新規借り入れがないことと、企業債残高全額が一般会計負担分のため、例年0となっている。
⑤　経費回収率、⑥　汚水処理原価
　施設の規模に比べて水洗化人口が少ないことと、処理場が集落から離れた場所にあることから、使用料収入が少ない反面、維持管理費は割高になる。そのため、経費回収率は100％を下回っており、汚水処理原価も高い範囲で推移しているが、類似団体平均に比べれば、まだ良い状況といえる。H27以降は、維持管理費が減少傾向にあるので、数値は改善している。
⑦　施設利用率
　H29末の水洗化人口は1,020人と、計画人口の3分の2に減少しており、さらに節水意識の向上と節水機器の普及等により、処理水量が減少していることから、40％を下回る低い水準で減少を続けている。
⑧　水洗化率
　約9割を維持しており、10年近く変化がない状態である。</t>
    <rPh sb="2" eb="5">
      <t>シュウエキテキ</t>
    </rPh>
    <rPh sb="5" eb="7">
      <t>シュウシ</t>
    </rPh>
    <rPh sb="7" eb="9">
      <t>ヒリツ</t>
    </rPh>
    <rPh sb="11" eb="13">
      <t>イッパン</t>
    </rPh>
    <rPh sb="13" eb="15">
      <t>カイケイ</t>
    </rPh>
    <rPh sb="15" eb="17">
      <t>クリイレ</t>
    </rPh>
    <rPh sb="17" eb="18">
      <t>キン</t>
    </rPh>
    <rPh sb="19" eb="21">
      <t>シュウシ</t>
    </rPh>
    <rPh sb="21" eb="23">
      <t>サガク</t>
    </rPh>
    <rPh sb="24" eb="26">
      <t>チョウセイ</t>
    </rPh>
    <rPh sb="35" eb="37">
      <t>スウネン</t>
    </rPh>
    <rPh sb="62" eb="64">
      <t>ケンセツ</t>
    </rPh>
    <rPh sb="64" eb="66">
      <t>ジギョウ</t>
    </rPh>
    <rPh sb="67" eb="68">
      <t>オコナ</t>
    </rPh>
    <rPh sb="102" eb="103">
      <t>ブン</t>
    </rPh>
    <rPh sb="107" eb="109">
      <t>レイネン</t>
    </rPh>
    <rPh sb="120" eb="122">
      <t>ケイヒ</t>
    </rPh>
    <rPh sb="122" eb="124">
      <t>カイシュウ</t>
    </rPh>
    <rPh sb="124" eb="125">
      <t>リツ</t>
    </rPh>
    <rPh sb="128" eb="130">
      <t>オスイ</t>
    </rPh>
    <rPh sb="130" eb="132">
      <t>ショリ</t>
    </rPh>
    <rPh sb="132" eb="134">
      <t>ゲンカ</t>
    </rPh>
    <rPh sb="136" eb="138">
      <t>シセツ</t>
    </rPh>
    <rPh sb="139" eb="141">
      <t>キボ</t>
    </rPh>
    <rPh sb="142" eb="143">
      <t>クラ</t>
    </rPh>
    <rPh sb="246" eb="248">
      <t>ルイジ</t>
    </rPh>
    <rPh sb="248" eb="250">
      <t>ダンタイ</t>
    </rPh>
    <rPh sb="250" eb="252">
      <t>ヘイキン</t>
    </rPh>
    <rPh sb="253" eb="254">
      <t>クラ</t>
    </rPh>
    <rPh sb="260" eb="261">
      <t>ヨ</t>
    </rPh>
    <rPh sb="262" eb="264">
      <t>ジョウキョウ</t>
    </rPh>
    <rPh sb="272" eb="274">
      <t>イコウ</t>
    </rPh>
    <rPh sb="276" eb="278">
      <t>イジ</t>
    </rPh>
    <rPh sb="278" eb="281">
      <t>カンリヒ</t>
    </rPh>
    <rPh sb="282" eb="284">
      <t>ゲンショウ</t>
    </rPh>
    <rPh sb="284" eb="286">
      <t>ケイコウ</t>
    </rPh>
    <rPh sb="292" eb="294">
      <t>スウチ</t>
    </rPh>
    <rPh sb="295" eb="297">
      <t>カイゼン</t>
    </rPh>
    <rPh sb="315" eb="316">
      <t>マツ</t>
    </rPh>
    <rPh sb="331" eb="333">
      <t>ケイカク</t>
    </rPh>
    <rPh sb="333" eb="335">
      <t>ジンコウ</t>
    </rPh>
    <rPh sb="391" eb="393">
      <t>シタマワ</t>
    </rPh>
    <rPh sb="394" eb="395">
      <t>ヒク</t>
    </rPh>
    <rPh sb="396" eb="398">
      <t>スイジュン</t>
    </rPh>
    <rPh sb="399" eb="401">
      <t>ゲンショウ</t>
    </rPh>
    <rPh sb="402" eb="403">
      <t>ツヅ</t>
    </rPh>
    <phoneticPr fontId="4"/>
  </si>
  <si>
    <t>　供用開始から10年余りしか経過していないことや整備率が100％に達し、新たな設備投資を行っていないことから、企業債残高が少なく、維持管理経費も低位で推移している。しかし、経費回収率が示すとおり、使用料収入で維持管理費が賄えているわけではなく、水洗化人口の減少や節水機器の普及等により、経費回収率や汚水処理原価は年々悪化している。
　将来的には、管渠や処理場の老朽化により、維持管理経費が増高していく反面、水洗化人口のさらなる減少や有収水量の減少により、経営状況は厳しさを増すことが予想されるので、経営戦略に基づき、使用料の改定と経費の削減を図っていきたい。
　また、H31に企業会計に移行するので、それにあわせた経営戦略の見直しも行いたい。</t>
    <rPh sb="249" eb="251">
      <t>ケイエイ</t>
    </rPh>
    <rPh sb="251" eb="253">
      <t>センリャク</t>
    </rPh>
    <rPh sb="254" eb="255">
      <t>モト</t>
    </rPh>
    <rPh sb="265" eb="267">
      <t>ケイヒ</t>
    </rPh>
    <rPh sb="268" eb="270">
      <t>サクゲン</t>
    </rPh>
    <rPh sb="271" eb="272">
      <t>ハカ</t>
    </rPh>
    <rPh sb="288" eb="290">
      <t>キギョウ</t>
    </rPh>
    <rPh sb="290" eb="292">
      <t>カイケイ</t>
    </rPh>
    <rPh sb="293" eb="295">
      <t>イコウ</t>
    </rPh>
    <rPh sb="307" eb="309">
      <t>ケイエイ</t>
    </rPh>
    <rPh sb="309" eb="311">
      <t>センリャク</t>
    </rPh>
    <rPh sb="312" eb="314">
      <t>ミナオ</t>
    </rPh>
    <rPh sb="316" eb="31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</si>
</sst>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AF-4FF7-8CB9-B63A4563F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49440"/>
        <c:axId val="18441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AF-4FF7-8CB9-B63A4563F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9440"/>
        <c:axId val="184410496"/>
      </c:lineChart>
      <c:dateAx>
        <c:axId val="18274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10496"/>
        <c:crosses val="autoZero"/>
        <c:auto val="1"/>
        <c:lblOffset val="100"/>
        <c:baseTimeUnit val="years"/>
      </c:dateAx>
      <c:valAx>
        <c:axId val="18441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4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33.82</c:v>
                </c:pt>
                <c:pt idx="1">
                  <c:v>33.03</c:v>
                </c:pt>
                <c:pt idx="2">
                  <c:v>32.76</c:v>
                </c:pt>
                <c:pt idx="3">
                  <c:v>32.11</c:v>
                </c:pt>
                <c:pt idx="4">
                  <c:v>31.05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4-481C-9ACC-E8C8AAEB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65440"/>
        <c:axId val="19557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54-481C-9ACC-E8C8AAEB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65440"/>
        <c:axId val="195575808"/>
      </c:lineChart>
      <c:dateAx>
        <c:axId val="19556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575808"/>
        <c:crosses val="autoZero"/>
        <c:auto val="1"/>
        <c:lblOffset val="100"/>
        <c:baseTimeUnit val="years"/>
      </c:dateAx>
      <c:valAx>
        <c:axId val="19557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56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89.77</c:v>
                </c:pt>
                <c:pt idx="1">
                  <c:v>91.05</c:v>
                </c:pt>
                <c:pt idx="2">
                  <c:v>89.44</c:v>
                </c:pt>
                <c:pt idx="3">
                  <c:v>89.12</c:v>
                </c:pt>
                <c:pt idx="4">
                  <c:v>89.87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AE-4176-AD74-6C83B6A5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10880"/>
        <c:axId val="19561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AE-4176-AD74-6C83B6A5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10880"/>
        <c:axId val="195617152"/>
      </c:lineChart>
      <c:dateAx>
        <c:axId val="195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617152"/>
        <c:crosses val="autoZero"/>
        <c:auto val="1"/>
        <c:lblOffset val="100"/>
        <c:baseTimeUnit val="years"/>
      </c:dateAx>
      <c:valAx>
        <c:axId val="19561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78.28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8-4B63-8CCC-6D61C1F7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31584"/>
        <c:axId val="18455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A8-4B63-8CCC-6D61C1F7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31584"/>
        <c:axId val="184554240"/>
      </c:lineChart>
      <c:dateAx>
        <c:axId val="18453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54240"/>
        <c:crosses val="autoZero"/>
        <c:auto val="1"/>
        <c:lblOffset val="100"/>
        <c:baseTimeUnit val="years"/>
      </c:dateAx>
      <c:valAx>
        <c:axId val="18455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53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7-46A4-B3BE-60CD3928A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99328"/>
        <c:axId val="19458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F7-46A4-B3BE-60CD3928A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99328"/>
        <c:axId val="194581632"/>
      </c:lineChart>
      <c:dateAx>
        <c:axId val="18569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581632"/>
        <c:crosses val="autoZero"/>
        <c:auto val="1"/>
        <c:lblOffset val="100"/>
        <c:baseTimeUnit val="years"/>
      </c:dateAx>
      <c:valAx>
        <c:axId val="19458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69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64-4A9A-93FF-C43467C20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16704"/>
        <c:axId val="19461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64-4A9A-93FF-C43467C20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16704"/>
        <c:axId val="194618880"/>
      </c:lineChart>
      <c:dateAx>
        <c:axId val="19461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18880"/>
        <c:crosses val="autoZero"/>
        <c:auto val="1"/>
        <c:lblOffset val="100"/>
        <c:baseTimeUnit val="years"/>
      </c:dateAx>
      <c:valAx>
        <c:axId val="19461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61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76-440B-8A92-40CA49A38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59712"/>
        <c:axId val="19506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76-440B-8A92-40CA49A38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59712"/>
        <c:axId val="195061632"/>
      </c:lineChart>
      <c:dateAx>
        <c:axId val="19505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061632"/>
        <c:crosses val="autoZero"/>
        <c:auto val="1"/>
        <c:lblOffset val="100"/>
        <c:baseTimeUnit val="years"/>
      </c:dateAx>
      <c:valAx>
        <c:axId val="19506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05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E-4754-813F-BF7A81DB8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0576"/>
        <c:axId val="19508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0E-4754-813F-BF7A81DB8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80576"/>
        <c:axId val="195082496"/>
      </c:lineChart>
      <c:dateAx>
        <c:axId val="19508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082496"/>
        <c:crosses val="autoZero"/>
        <c:auto val="1"/>
        <c:lblOffset val="100"/>
        <c:baseTimeUnit val="years"/>
      </c:dateAx>
      <c:valAx>
        <c:axId val="19508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08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0D-4550-A79C-84A4B614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00448"/>
        <c:axId val="19540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1223.96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0D-4550-A79C-84A4B614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00448"/>
        <c:axId val="195402368"/>
      </c:lineChart>
      <c:dateAx>
        <c:axId val="19540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402368"/>
        <c:crosses val="autoZero"/>
        <c:auto val="1"/>
        <c:lblOffset val="100"/>
        <c:baseTimeUnit val="years"/>
      </c:dateAx>
      <c:valAx>
        <c:axId val="19540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0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62.49</c:v>
                </c:pt>
                <c:pt idx="1">
                  <c:v>61.99</c:v>
                </c:pt>
                <c:pt idx="2">
                  <c:v>54.41</c:v>
                </c:pt>
                <c:pt idx="3">
                  <c:v>76.209999999999994</c:v>
                </c:pt>
                <c:pt idx="4">
                  <c:v>82.77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1B-4E35-9AE9-CC3860FD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21312"/>
        <c:axId val="19542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1B-4E35-9AE9-CC3860FD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21312"/>
        <c:axId val="195423232"/>
      </c:lineChart>
      <c:dateAx>
        <c:axId val="19542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423232"/>
        <c:crosses val="autoZero"/>
        <c:auto val="1"/>
        <c:lblOffset val="100"/>
        <c:baseTimeUnit val="years"/>
      </c:dateAx>
      <c:valAx>
        <c:axId val="19542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2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230.59</c:v>
                </c:pt>
                <c:pt idx="1">
                  <c:v>239.99</c:v>
                </c:pt>
                <c:pt idx="2">
                  <c:v>285.49</c:v>
                </c:pt>
                <c:pt idx="3">
                  <c:v>218.54</c:v>
                </c:pt>
                <c:pt idx="4">
                  <c:v>200.68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85-4829-AF1A-ABD957A3B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70848"/>
        <c:axId val="19547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85-4829-AF1A-ABD957A3B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70848"/>
        <c:axId val="195472768"/>
      </c:lineChart>
      <c:dateAx>
        <c:axId val="19547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472768"/>
        <c:crosses val="autoZero"/>
        <c:auto val="1"/>
        <c:lblOffset val="100"/>
        <c:baseTimeUnit val="years"/>
      </c:dateAx>
      <c:valAx>
        <c:axId val="19547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7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4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愛媛県　八幡浜市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34546</v>
      </c>
      <c r="AM8" s="68"/>
      <c r="AN8" s="68"/>
      <c r="AO8" s="68"/>
      <c r="AP8" s="68"/>
      <c r="AQ8" s="68"/>
      <c r="AR8" s="68"/>
      <c r="AS8" s="68"/>
      <c r="AT8" s="67">
        <f>データ!T6</f>
        <v>132.68</v>
      </c>
      <c r="AU8" s="67"/>
      <c r="AV8" s="67"/>
      <c r="AW8" s="67"/>
      <c r="AX8" s="67"/>
      <c r="AY8" s="67"/>
      <c r="AZ8" s="67"/>
      <c r="BA8" s="67"/>
      <c r="BB8" s="67">
        <f>データ!U6</f>
        <v>260.37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3.32</v>
      </c>
      <c r="Q10" s="67"/>
      <c r="R10" s="67"/>
      <c r="S10" s="67"/>
      <c r="T10" s="67"/>
      <c r="U10" s="67"/>
      <c r="V10" s="67"/>
      <c r="W10" s="67">
        <f>データ!Q6</f>
        <v>104.01</v>
      </c>
      <c r="X10" s="67"/>
      <c r="Y10" s="67"/>
      <c r="Z10" s="67"/>
      <c r="AA10" s="67"/>
      <c r="AB10" s="67"/>
      <c r="AC10" s="67"/>
      <c r="AD10" s="68">
        <f>データ!R6</f>
        <v>3000</v>
      </c>
      <c r="AE10" s="68"/>
      <c r="AF10" s="68"/>
      <c r="AG10" s="68"/>
      <c r="AH10" s="68"/>
      <c r="AI10" s="68"/>
      <c r="AJ10" s="68"/>
      <c r="AK10" s="2"/>
      <c r="AL10" s="68">
        <f>データ!V6</f>
        <v>1135</v>
      </c>
      <c r="AM10" s="68"/>
      <c r="AN10" s="68"/>
      <c r="AO10" s="68"/>
      <c r="AP10" s="68"/>
      <c r="AQ10" s="68"/>
      <c r="AR10" s="68"/>
      <c r="AS10" s="68"/>
      <c r="AT10" s="67">
        <f>データ!W6</f>
        <v>0.26</v>
      </c>
      <c r="AU10" s="67"/>
      <c r="AV10" s="67"/>
      <c r="AW10" s="67"/>
      <c r="AX10" s="67"/>
      <c r="AY10" s="67"/>
      <c r="AZ10" s="67"/>
      <c r="BA10" s="67"/>
      <c r="BB10" s="67">
        <f>データ!X6</f>
        <v>4365.38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56</v>
      </c>
      <c r="O86" s="25" t="str">
        <f>データ!EO6</f>
        <v>【0.10】</v>
      </c>
    </row>
  </sheetData>
  <sheetProtection algorithmName="SHA-512" hashValue="pqYQwqIinjCRJwl2WhWARkBXNfUP/h2CvkBFuh80c2NIY/vVuRLkJYwMjMn7FyTbaxdOOmoaf/1CscUe3MQVMg==" saltValue="XaNBmrUvVo64lQJPKc3JD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382043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愛媛県　八幡浜市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3.32</v>
      </c>
      <c r="Q6" s="33">
        <f t="shared" si="3"/>
        <v>104.01</v>
      </c>
      <c r="R6" s="33">
        <f t="shared" si="3"/>
        <v>3000</v>
      </c>
      <c r="S6" s="33">
        <f t="shared" si="3"/>
        <v>34546</v>
      </c>
      <c r="T6" s="33">
        <f t="shared" si="3"/>
        <v>132.68</v>
      </c>
      <c r="U6" s="33">
        <f t="shared" si="3"/>
        <v>260.37</v>
      </c>
      <c r="V6" s="33">
        <f t="shared" si="3"/>
        <v>1135</v>
      </c>
      <c r="W6" s="33">
        <f t="shared" si="3"/>
        <v>0.26</v>
      </c>
      <c r="X6" s="33">
        <f t="shared" si="3"/>
        <v>4365.38</v>
      </c>
      <c r="Y6" s="34">
        <f>IF(Y7="",NA(),Y7)</f>
        <v>78.28</v>
      </c>
      <c r="Z6" s="34">
        <f t="shared" ref="Z6:AH6" si="4">IF(Z7="",NA(),Z7)</f>
        <v>100</v>
      </c>
      <c r="AA6" s="34">
        <f t="shared" si="4"/>
        <v>100</v>
      </c>
      <c r="AB6" s="34">
        <f t="shared" si="4"/>
        <v>100</v>
      </c>
      <c r="AC6" s="34">
        <f t="shared" si="4"/>
        <v>100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0.01</v>
      </c>
      <c r="BI6" s="33">
        <f t="shared" si="7"/>
        <v>0</v>
      </c>
      <c r="BJ6" s="33">
        <f t="shared" si="7"/>
        <v>0</v>
      </c>
      <c r="BK6" s="34">
        <f t="shared" si="7"/>
        <v>1554.05</v>
      </c>
      <c r="BL6" s="34">
        <f t="shared" si="7"/>
        <v>1671.86</v>
      </c>
      <c r="BM6" s="34">
        <f t="shared" si="7"/>
        <v>1673.47</v>
      </c>
      <c r="BN6" s="34">
        <f t="shared" si="7"/>
        <v>1592.72</v>
      </c>
      <c r="BO6" s="34">
        <f t="shared" si="7"/>
        <v>1223.96</v>
      </c>
      <c r="BP6" s="33" t="str">
        <f>IF(BP7="","",IF(BP7="-","【-】","【"&amp;SUBSTITUTE(TEXT(BP7,"#,##0.00"),"-","△")&amp;"】"))</f>
        <v>【1,225.44】</v>
      </c>
      <c r="BQ6" s="34">
        <f>IF(BQ7="",NA(),BQ7)</f>
        <v>62.49</v>
      </c>
      <c r="BR6" s="34">
        <f t="shared" ref="BR6:BZ6" si="8">IF(BR7="",NA(),BR7)</f>
        <v>61.99</v>
      </c>
      <c r="BS6" s="34">
        <f t="shared" si="8"/>
        <v>54.41</v>
      </c>
      <c r="BT6" s="34">
        <f t="shared" si="8"/>
        <v>76.209999999999994</v>
      </c>
      <c r="BU6" s="34">
        <f t="shared" si="8"/>
        <v>82.77</v>
      </c>
      <c r="BV6" s="34">
        <f t="shared" si="8"/>
        <v>53.01</v>
      </c>
      <c r="BW6" s="34">
        <f t="shared" si="8"/>
        <v>50.54</v>
      </c>
      <c r="BX6" s="34">
        <f t="shared" si="8"/>
        <v>49.22</v>
      </c>
      <c r="BY6" s="34">
        <f t="shared" si="8"/>
        <v>53.7</v>
      </c>
      <c r="BZ6" s="34">
        <f t="shared" si="8"/>
        <v>61.54</v>
      </c>
      <c r="CA6" s="33" t="str">
        <f>IF(CA7="","",IF(CA7="-","【-】","【"&amp;SUBSTITUTE(TEXT(CA7,"#,##0.00"),"-","△")&amp;"】"))</f>
        <v>【75.58】</v>
      </c>
      <c r="CB6" s="34">
        <f>IF(CB7="",NA(),CB7)</f>
        <v>230.59</v>
      </c>
      <c r="CC6" s="34">
        <f t="shared" ref="CC6:CK6" si="9">IF(CC7="",NA(),CC7)</f>
        <v>239.99</v>
      </c>
      <c r="CD6" s="34">
        <f t="shared" si="9"/>
        <v>285.49</v>
      </c>
      <c r="CE6" s="34">
        <f t="shared" si="9"/>
        <v>218.54</v>
      </c>
      <c r="CF6" s="34">
        <f t="shared" si="9"/>
        <v>200.68</v>
      </c>
      <c r="CG6" s="34">
        <f t="shared" si="9"/>
        <v>299.39</v>
      </c>
      <c r="CH6" s="34">
        <f t="shared" si="9"/>
        <v>320.36</v>
      </c>
      <c r="CI6" s="34">
        <f t="shared" si="9"/>
        <v>332.02</v>
      </c>
      <c r="CJ6" s="34">
        <f t="shared" si="9"/>
        <v>300.35000000000002</v>
      </c>
      <c r="CK6" s="34">
        <f t="shared" si="9"/>
        <v>267.86</v>
      </c>
      <c r="CL6" s="33" t="str">
        <f>IF(CL7="","",IF(CL7="-","【-】","【"&amp;SUBSTITUTE(TEXT(CL7,"#,##0.00"),"-","△")&amp;"】"))</f>
        <v>【215.23】</v>
      </c>
      <c r="CM6" s="34">
        <f>IF(CM7="",NA(),CM7)</f>
        <v>33.82</v>
      </c>
      <c r="CN6" s="34">
        <f t="shared" ref="CN6:CV6" si="10">IF(CN7="",NA(),CN7)</f>
        <v>33.03</v>
      </c>
      <c r="CO6" s="34">
        <f t="shared" si="10"/>
        <v>32.76</v>
      </c>
      <c r="CP6" s="34">
        <f t="shared" si="10"/>
        <v>32.11</v>
      </c>
      <c r="CQ6" s="34">
        <f t="shared" si="10"/>
        <v>31.05</v>
      </c>
      <c r="CR6" s="34">
        <f t="shared" si="10"/>
        <v>36.200000000000003</v>
      </c>
      <c r="CS6" s="34">
        <f t="shared" si="10"/>
        <v>34.74</v>
      </c>
      <c r="CT6" s="34">
        <f t="shared" si="10"/>
        <v>36.65</v>
      </c>
      <c r="CU6" s="34">
        <f t="shared" si="10"/>
        <v>37.72</v>
      </c>
      <c r="CV6" s="34">
        <f t="shared" si="10"/>
        <v>37.08</v>
      </c>
      <c r="CW6" s="33" t="str">
        <f>IF(CW7="","",IF(CW7="-","【-】","【"&amp;SUBSTITUTE(TEXT(CW7,"#,##0.00"),"-","△")&amp;"】"))</f>
        <v>【42.66】</v>
      </c>
      <c r="CX6" s="34">
        <f>IF(CX7="",NA(),CX7)</f>
        <v>89.77</v>
      </c>
      <c r="CY6" s="34">
        <f t="shared" ref="CY6:DG6" si="11">IF(CY7="",NA(),CY7)</f>
        <v>91.05</v>
      </c>
      <c r="CZ6" s="34">
        <f t="shared" si="11"/>
        <v>89.44</v>
      </c>
      <c r="DA6" s="34">
        <f t="shared" si="11"/>
        <v>89.12</v>
      </c>
      <c r="DB6" s="34">
        <f t="shared" si="11"/>
        <v>89.87</v>
      </c>
      <c r="DC6" s="34">
        <f t="shared" si="11"/>
        <v>71.069999999999993</v>
      </c>
      <c r="DD6" s="34">
        <f t="shared" si="11"/>
        <v>70.14</v>
      </c>
      <c r="DE6" s="34">
        <f t="shared" si="11"/>
        <v>68.83</v>
      </c>
      <c r="DF6" s="34">
        <f t="shared" si="11"/>
        <v>68.459999999999994</v>
      </c>
      <c r="DG6" s="34">
        <f t="shared" si="11"/>
        <v>67.22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0.08</v>
      </c>
      <c r="EL6" s="34">
        <f t="shared" si="14"/>
        <v>0.26</v>
      </c>
      <c r="EM6" s="34">
        <f t="shared" si="14"/>
        <v>0.13</v>
      </c>
      <c r="EN6" s="34">
        <f t="shared" si="14"/>
        <v>0.13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382043</v>
      </c>
      <c r="D7" s="36">
        <v>47</v>
      </c>
      <c r="E7" s="36">
        <v>17</v>
      </c>
      <c r="F7" s="36">
        <v>4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3.32</v>
      </c>
      <c r="Q7" s="37">
        <v>104.01</v>
      </c>
      <c r="R7" s="37">
        <v>3000</v>
      </c>
      <c r="S7" s="37">
        <v>34546</v>
      </c>
      <c r="T7" s="37">
        <v>132.68</v>
      </c>
      <c r="U7" s="37">
        <v>260.37</v>
      </c>
      <c r="V7" s="37">
        <v>1135</v>
      </c>
      <c r="W7" s="37">
        <v>0.26</v>
      </c>
      <c r="X7" s="37">
        <v>4365.38</v>
      </c>
      <c r="Y7" s="37">
        <v>78.28</v>
      </c>
      <c r="Z7" s="37">
        <v>100</v>
      </c>
      <c r="AA7" s="37">
        <v>100</v>
      </c>
      <c r="AB7" s="37">
        <v>100</v>
      </c>
      <c r="AC7" s="37">
        <v>100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0.01</v>
      </c>
      <c r="BI7" s="37">
        <v>0</v>
      </c>
      <c r="BJ7" s="37">
        <v>0</v>
      </c>
      <c r="BK7" s="37">
        <v>1554.05</v>
      </c>
      <c r="BL7" s="37">
        <v>1671.86</v>
      </c>
      <c r="BM7" s="37">
        <v>1673.47</v>
      </c>
      <c r="BN7" s="37">
        <v>1592.72</v>
      </c>
      <c r="BO7" s="37">
        <v>1223.96</v>
      </c>
      <c r="BP7" s="37">
        <v>1225.44</v>
      </c>
      <c r="BQ7" s="37">
        <v>62.49</v>
      </c>
      <c r="BR7" s="37">
        <v>61.99</v>
      </c>
      <c r="BS7" s="37">
        <v>54.41</v>
      </c>
      <c r="BT7" s="37">
        <v>76.209999999999994</v>
      </c>
      <c r="BU7" s="37">
        <v>82.77</v>
      </c>
      <c r="BV7" s="37">
        <v>53.01</v>
      </c>
      <c r="BW7" s="37">
        <v>50.54</v>
      </c>
      <c r="BX7" s="37">
        <v>49.22</v>
      </c>
      <c r="BY7" s="37">
        <v>53.7</v>
      </c>
      <c r="BZ7" s="37">
        <v>61.54</v>
      </c>
      <c r="CA7" s="37">
        <v>75.58</v>
      </c>
      <c r="CB7" s="37">
        <v>230.59</v>
      </c>
      <c r="CC7" s="37">
        <v>239.99</v>
      </c>
      <c r="CD7" s="37">
        <v>285.49</v>
      </c>
      <c r="CE7" s="37">
        <v>218.54</v>
      </c>
      <c r="CF7" s="37">
        <v>200.68</v>
      </c>
      <c r="CG7" s="37">
        <v>299.39</v>
      </c>
      <c r="CH7" s="37">
        <v>320.36</v>
      </c>
      <c r="CI7" s="37">
        <v>332.02</v>
      </c>
      <c r="CJ7" s="37">
        <v>300.35000000000002</v>
      </c>
      <c r="CK7" s="37">
        <v>267.86</v>
      </c>
      <c r="CL7" s="37">
        <v>215.23</v>
      </c>
      <c r="CM7" s="37">
        <v>33.82</v>
      </c>
      <c r="CN7" s="37">
        <v>33.03</v>
      </c>
      <c r="CO7" s="37">
        <v>32.76</v>
      </c>
      <c r="CP7" s="37">
        <v>32.11</v>
      </c>
      <c r="CQ7" s="37">
        <v>31.05</v>
      </c>
      <c r="CR7" s="37">
        <v>36.200000000000003</v>
      </c>
      <c r="CS7" s="37">
        <v>34.74</v>
      </c>
      <c r="CT7" s="37">
        <v>36.65</v>
      </c>
      <c r="CU7" s="37">
        <v>37.72</v>
      </c>
      <c r="CV7" s="37">
        <v>37.08</v>
      </c>
      <c r="CW7" s="37">
        <v>42.66</v>
      </c>
      <c r="CX7" s="37">
        <v>89.77</v>
      </c>
      <c r="CY7" s="37">
        <v>91.05</v>
      </c>
      <c r="CZ7" s="37">
        <v>89.44</v>
      </c>
      <c r="DA7" s="37">
        <v>89.12</v>
      </c>
      <c r="DB7" s="37">
        <v>89.87</v>
      </c>
      <c r="DC7" s="37">
        <v>71.069999999999993</v>
      </c>
      <c r="DD7" s="37">
        <v>70.14</v>
      </c>
      <c r="DE7" s="37">
        <v>68.83</v>
      </c>
      <c r="DF7" s="37">
        <v>68.459999999999994</v>
      </c>
      <c r="DG7" s="37">
        <v>67.22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0.26</v>
      </c>
      <c r="EM7" s="37">
        <v>0.13</v>
      </c>
      <c r="EN7" s="37">
        <v>0.13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2019-01-17T06:10:42Z</cp:lastPrinted>
  <dcterms:created xsi:type="dcterms:W3CDTF">2018-12-03T09:17:20Z</dcterms:created>
  <dcterms:modified xsi:type="dcterms:W3CDTF">2019-01-17T06:11:56Z</dcterms:modified>
  <cp:category/>
</cp:coreProperties>
</file>