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VMV2FS1.gyomu.local\財政課\財政課\zaiseika\■決算係\03経営比較分析表・財政状況資料集\H29年度\02_経営比較分析表\20190117_【02 今治市】（照会）公営企業に係る経営比較分析表（平成29年度決算）の分析等について\県提出\"/>
    </mc:Choice>
  </mc:AlternateContent>
  <workbookProtection workbookAlgorithmName="SHA-512" workbookHashValue="aSw+gbFE6gLaVZDOR5nBMv1XPEF9UXFpxNQMfaeo1IFwao9aAhOdgmCrnxB/nOjXhRGEXdq0pQdZYF1nGX7z5w==" workbookSaltValue="uq37dK+moPFKGM31dG0u/g==" workbookSpinCount="100000" lockStructure="1"/>
  <bookViews>
    <workbookView xWindow="0" yWindow="0" windowWidth="19200" windowHeight="99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AD8"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AT8" i="4"/>
  <c r="P8"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<sst xmlns="http://schemas.openxmlformats.org/spreadsheetml/2006/main" count="232" uniqueCount="120">
  <si>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</si>
  <si>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</si>
  <si>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</si>
  <si>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</si>
  <si>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</si>
  <si>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</si>
  <si>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</si>
  <si>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</si>
  <si>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</si>
  <si>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</si>
  <si>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</si>
  <si>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</si>
  <si>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</si>
  <si>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</si>
  <si>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</si>
  <si>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</si>
  <si>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</si>
  <si>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</si>
  <si>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</si>
  <si>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</si>
  <si>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</si>
  <si>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</si>
  <si>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</si>
  <si>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</si>
  <si>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</si>
  <si>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</si>
  <si>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</si>
  <si>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</si>
  <si>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</si>
  <si>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</si>
  <si>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</si>
  <si>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</si>
  <si>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</si>
  <si>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</si>
  <si>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</si>
  <si>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</si>
  <si>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</si>
  <si>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</si>
  <si>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</si>
  <si>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</si>
  <si>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</si>
  <si>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</si>
  <si>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</si>
  <si>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</si>
  <si>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</si>
  <si>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</si>
  <si>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</si>
  <si>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</si>
  <si>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</si>
  <si>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</si>
  <si>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</si>
  <si>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</si>
  <si>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</si>
  <si>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</si>
  <si>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</si>
  <si>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</si>
  <si>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</si>
  <si>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</si>
  <si>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</si>
  <si>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</si>
  <si>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</si>
  <si>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</si>
  <si>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</si>
  <si>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</si>
  <si>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</si>
  <si>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</si>
  <si>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</si>
  <si>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</si>
  <si>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</si>
  <si>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</si>
  <si>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</si>
  <si>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</si>
  <si>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</si>
  <si>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</si>
  <si>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</si>
  <si>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</si>
  <si>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</si>
  <si>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</si>
  <si>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</si>
  <si>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</si>
  <si>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</si>
  <si>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</si>
  <si>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</si>
  <si>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</si>
  <si>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</si>
  <si>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</si>
  <si>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</si>
  <si>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</si>
  <si>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</si>
  <si>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</si>
  <si>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</si>
  <si>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</si>
  <si>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</si>
  <si>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</si>
  <si>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</si>
  <si>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</si>
  <si>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</si>
  <si>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</si>
  <si>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</si>
  <si>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</si>
  <si>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</si>
  <si>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</si>
  <si>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</si>
  <si>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</si>
  <si>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</si>
  <si>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</si>
  <si>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</si>
  <si>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</si>
  <si>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</si>
  <si>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</si>
  <si>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</si>
  <si>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</si>
  <si>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</si>
  <si>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</si>
  <si>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</si>
  <si>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</si>
  <si>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</si>
  <si>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平成25年度にアセットマネジメント計画を策定し、平成29年度に見直しを行い将来の更新投資を検討している。現在進めている（仮称）高橋浄水場等整備事業が2021年度完了予定であり、事業完了後は既存施設の廃止により施設の更新率の大幅な上昇が期待できる。本市では施設の老朽化対策を優先的に実施しており、管路対策が資金的にも後手へ回っているが、将来的には③管路更新率が1.6％（更新期間60年）以上となるよう管路更新を実施する必要がある。施設・管路の更新に合わせ耐震化率も向上させていく予定であり、基幹浄水場となる（仮称）高橋浄水場完成後、施設の耐震化率は大幅に上昇予定である。管路更新時には耐震管への布設替を行い、耐震化促進を図っているが、資金確保が不十分な現状においては、収益性を重視した更新投資を行わなければならず、収益性の低いエリアでの漏水リスクへの対応が課題となっている。
　水道ビジョンに基づく浄水施設の統廃合が完了したあと、老朽管路の更新に注力する予定である。</t>
    <rPh sb="1" eb="2">
      <t>ホン</t>
    </rPh>
    <rPh sb="2" eb="3">
      <t>シ</t>
    </rPh>
    <rPh sb="5" eb="7">
      <t>ヘイセイ</t>
    </rPh>
    <rPh sb="9" eb="11">
      <t>ネンド</t>
    </rPh>
    <rPh sb="22" eb="24">
      <t>ケイカク</t>
    </rPh>
    <rPh sb="25" eb="27">
      <t>サクテイ</t>
    </rPh>
    <rPh sb="29" eb="31">
      <t>ヘイセイ</t>
    </rPh>
    <rPh sb="33" eb="35">
      <t>ネンド</t>
    </rPh>
    <rPh sb="36" eb="38">
      <t>ミナオ</t>
    </rPh>
    <rPh sb="40" eb="41">
      <t>オコナ</t>
    </rPh>
    <rPh sb="42" eb="44">
      <t>ショウライ</t>
    </rPh>
    <rPh sb="45" eb="47">
      <t>コウシン</t>
    </rPh>
    <rPh sb="47" eb="49">
      <t>トウシ</t>
    </rPh>
    <rPh sb="50" eb="52">
      <t>ケントウ</t>
    </rPh>
    <rPh sb="57" eb="59">
      <t>ゲンザイ</t>
    </rPh>
    <rPh sb="59" eb="60">
      <t>スス</t>
    </rPh>
    <rPh sb="65" eb="67">
      <t>カショウ</t>
    </rPh>
    <rPh sb="68" eb="70">
      <t>タカハシ</t>
    </rPh>
    <rPh sb="70" eb="72">
      <t>ジョウスイ</t>
    </rPh>
    <rPh sb="72" eb="73">
      <t>ジョウ</t>
    </rPh>
    <rPh sb="73" eb="74">
      <t>トウ</t>
    </rPh>
    <rPh sb="74" eb="76">
      <t>セイビ</t>
    </rPh>
    <rPh sb="76" eb="78">
      <t>ジギョウ</t>
    </rPh>
    <rPh sb="83" eb="85">
      <t>ネンド</t>
    </rPh>
    <rPh sb="85" eb="87">
      <t>カンリョウ</t>
    </rPh>
    <rPh sb="87" eb="89">
      <t>ヨテイ</t>
    </rPh>
    <rPh sb="93" eb="95">
      <t>ジギョウ</t>
    </rPh>
    <rPh sb="95" eb="97">
      <t>カンリョウ</t>
    </rPh>
    <rPh sb="97" eb="98">
      <t>ゴ</t>
    </rPh>
    <rPh sb="99" eb="101">
      <t>キソン</t>
    </rPh>
    <rPh sb="101" eb="103">
      <t>シセツ</t>
    </rPh>
    <rPh sb="104" eb="106">
      <t>ハイシ</t>
    </rPh>
    <rPh sb="109" eb="111">
      <t>シセツ</t>
    </rPh>
    <rPh sb="112" eb="114">
      <t>コウシン</t>
    </rPh>
    <rPh sb="114" eb="115">
      <t>リツ</t>
    </rPh>
    <rPh sb="116" eb="118">
      <t>オオハバ</t>
    </rPh>
    <rPh sb="119" eb="121">
      <t>ジョウショウ</t>
    </rPh>
    <rPh sb="122" eb="124">
      <t>キタイ</t>
    </rPh>
    <rPh sb="128" eb="129">
      <t>ホン</t>
    </rPh>
    <rPh sb="129" eb="130">
      <t>シ</t>
    </rPh>
    <rPh sb="132" eb="134">
      <t>シセツ</t>
    </rPh>
    <rPh sb="135" eb="138">
      <t>ロウキュウカ</t>
    </rPh>
    <rPh sb="138" eb="140">
      <t>タイサク</t>
    </rPh>
    <rPh sb="141" eb="144">
      <t>ユウセンテキ</t>
    </rPh>
    <rPh sb="145" eb="147">
      <t>ジッシ</t>
    </rPh>
    <rPh sb="152" eb="154">
      <t>カンロ</t>
    </rPh>
    <rPh sb="154" eb="156">
      <t>タイサク</t>
    </rPh>
    <rPh sb="157" eb="160">
      <t>シキンテキ</t>
    </rPh>
    <rPh sb="162" eb="164">
      <t>ゴテ</t>
    </rPh>
    <rPh sb="165" eb="166">
      <t>マワ</t>
    </rPh>
    <rPh sb="172" eb="175">
      <t>ショウライテキ</t>
    </rPh>
    <rPh sb="178" eb="180">
      <t>カンロ</t>
    </rPh>
    <rPh sb="180" eb="182">
      <t>コウシン</t>
    </rPh>
    <rPh sb="182" eb="183">
      <t>リツ</t>
    </rPh>
    <rPh sb="189" eb="191">
      <t>コウシン</t>
    </rPh>
    <rPh sb="191" eb="193">
      <t>キカン</t>
    </rPh>
    <rPh sb="195" eb="196">
      <t>ネン</t>
    </rPh>
    <rPh sb="197" eb="199">
      <t>イジョウ</t>
    </rPh>
    <rPh sb="204" eb="206">
      <t>カンロ</t>
    </rPh>
    <rPh sb="206" eb="208">
      <t>コウシン</t>
    </rPh>
    <rPh sb="209" eb="211">
      <t>ジッシ</t>
    </rPh>
    <rPh sb="213" eb="215">
      <t>ヒツヨウ</t>
    </rPh>
    <rPh sb="219" eb="221">
      <t>シセツ</t>
    </rPh>
    <rPh sb="222" eb="224">
      <t>カンロ</t>
    </rPh>
    <rPh sb="225" eb="227">
      <t>コウシン</t>
    </rPh>
    <rPh sb="228" eb="229">
      <t>ア</t>
    </rPh>
    <rPh sb="231" eb="232">
      <t>タ</t>
    </rPh>
    <rPh sb="249" eb="251">
      <t>キカン</t>
    </rPh>
    <rPh sb="251" eb="253">
      <t>ジョウスイ</t>
    </rPh>
    <rPh sb="253" eb="254">
      <t>ジョウ</t>
    </rPh>
    <rPh sb="258" eb="260">
      <t>カショウ</t>
    </rPh>
    <rPh sb="261" eb="262">
      <t>タカ</t>
    </rPh>
    <rPh sb="289" eb="291">
      <t>カンロ</t>
    </rPh>
    <rPh sb="293" eb="294">
      <t>ジ</t>
    </rPh>
    <rPh sb="296" eb="298">
      <t>タイシン</t>
    </rPh>
    <rPh sb="298" eb="299">
      <t>カン</t>
    </rPh>
    <rPh sb="301" eb="303">
      <t>フセツ</t>
    </rPh>
    <rPh sb="303" eb="304">
      <t>タイ</t>
    </rPh>
    <rPh sb="305" eb="306">
      <t>オコナ</t>
    </rPh>
    <rPh sb="308" eb="311">
      <t>タイシンカ</t>
    </rPh>
    <rPh sb="311" eb="313">
      <t>ソクシン</t>
    </rPh>
    <rPh sb="314" eb="315">
      <t>ハカ</t>
    </rPh>
    <phoneticPr fontId="17"/>
  </si>
  <si>
    <t>　今治市において人口減少や人口密度の低下により有収水量は今後更なる低下が予想される。
　現在、施設を統廃合し集約化することにより収益性を高めるための投資活動を「今治市水道ビジョン」に基づき実施しているところである。
　また、施設老朽化対策に基づく管理コストの増加を抑制するためには、計画的な更新投資を拡充する必要があるが、これには減価償却費の積立を要する。
　収益効率の向上や資金確保に対応するため、3年に1度水道料金の見直しを実施することとし、平成28年4月供給単価7.2％値上げの料金改定を実施した。また平成31年度の改定についても議会承認を得ており、受益者に負担増加をお願いすることとなる。
　施設・管路の更新率向上には更なる費用を要するが、経費節減の施策として陸地部の事業統合、新しい（仮称）高橋浄水場への情報データ集約を行い施設運用・人員配置の効率化を目指す「遠方監視制御システム整備事業」に取り組んでいる。</t>
    <rPh sb="1" eb="3">
      <t>イマバリ</t>
    </rPh>
    <rPh sb="3" eb="4">
      <t>シ</t>
    </rPh>
    <rPh sb="8" eb="10">
      <t>ジンコウ</t>
    </rPh>
    <rPh sb="10" eb="12">
      <t>ゲンショウ</t>
    </rPh>
    <rPh sb="13" eb="15">
      <t>ジンコウ</t>
    </rPh>
    <rPh sb="15" eb="17">
      <t>ミツド</t>
    </rPh>
    <rPh sb="18" eb="20">
      <t>テイカ</t>
    </rPh>
    <rPh sb="180" eb="182">
      <t>シュウエキ</t>
    </rPh>
    <rPh sb="182" eb="184">
      <t>コウリツ</t>
    </rPh>
    <rPh sb="185" eb="187">
      <t>コウジョウ</t>
    </rPh>
    <rPh sb="188" eb="190">
      <t>シキン</t>
    </rPh>
    <rPh sb="190" eb="192">
      <t>カクホ</t>
    </rPh>
    <rPh sb="193" eb="195">
      <t>タイオウ</t>
    </rPh>
    <rPh sb="201" eb="202">
      <t>ネン</t>
    </rPh>
    <rPh sb="204" eb="205">
      <t>ド</t>
    </rPh>
    <rPh sb="205" eb="207">
      <t>スイドウ</t>
    </rPh>
    <rPh sb="207" eb="209">
      <t>リョウキン</t>
    </rPh>
    <rPh sb="210" eb="212">
      <t>ミナオ</t>
    </rPh>
    <rPh sb="214" eb="216">
      <t>ジッシ</t>
    </rPh>
    <rPh sb="223" eb="225">
      <t>ヘイセイ</t>
    </rPh>
    <rPh sb="227" eb="228">
      <t>ネン</t>
    </rPh>
    <rPh sb="229" eb="230">
      <t>ガツ</t>
    </rPh>
    <rPh sb="230" eb="232">
      <t>キョウキュウ</t>
    </rPh>
    <rPh sb="232" eb="234">
      <t>タンカ</t>
    </rPh>
    <rPh sb="238" eb="240">
      <t>ネア</t>
    </rPh>
    <rPh sb="242" eb="244">
      <t>リョウキン</t>
    </rPh>
    <rPh sb="244" eb="246">
      <t>カイテイ</t>
    </rPh>
    <rPh sb="247" eb="249">
      <t>ジッシ</t>
    </rPh>
    <rPh sb="254" eb="256">
      <t>ヘイセイ</t>
    </rPh>
    <rPh sb="258" eb="260">
      <t>ネンド</t>
    </rPh>
    <rPh sb="261" eb="263">
      <t>カイテイ</t>
    </rPh>
    <rPh sb="268" eb="270">
      <t>ギカイ</t>
    </rPh>
    <rPh sb="270" eb="272">
      <t>ショウニン</t>
    </rPh>
    <rPh sb="273" eb="274">
      <t>エ</t>
    </rPh>
    <rPh sb="278" eb="281">
      <t>ジュエキシャ</t>
    </rPh>
    <rPh sb="288" eb="289">
      <t>ネガ</t>
    </rPh>
    <rPh sb="334" eb="336">
      <t>リクチ</t>
    </rPh>
    <rPh sb="336" eb="337">
      <t>ブ</t>
    </rPh>
    <rPh sb="340" eb="342">
      <t>トウゴウ</t>
    </rPh>
    <rPh sb="343" eb="344">
      <t>アタラ</t>
    </rPh>
    <rPh sb="347" eb="349">
      <t>カショウ</t>
    </rPh>
    <rPh sb="350" eb="352">
      <t>タカハシ</t>
    </rPh>
    <rPh sb="352" eb="354">
      <t>ジョウスイ</t>
    </rPh>
    <rPh sb="354" eb="355">
      <t>ジョウ</t>
    </rPh>
    <rPh sb="357" eb="359">
      <t>ジョウホウ</t>
    </rPh>
    <rPh sb="362" eb="364">
      <t>シュウヤク</t>
    </rPh>
    <rPh sb="365" eb="366">
      <t>オコナ</t>
    </rPh>
    <rPh sb="367" eb="369">
      <t>シセツ</t>
    </rPh>
    <rPh sb="369" eb="371">
      <t>ウンヨウ</t>
    </rPh>
    <rPh sb="372" eb="374">
      <t>ジンイン</t>
    </rPh>
    <rPh sb="374" eb="376">
      <t>ハイチ</t>
    </rPh>
    <rPh sb="377" eb="380">
      <t>コウリツカ</t>
    </rPh>
    <rPh sb="381" eb="383">
      <t>メザ</t>
    </rPh>
    <rPh sb="385" eb="387">
      <t>エンポウ</t>
    </rPh>
    <rPh sb="387" eb="389">
      <t>カンシ</t>
    </rPh>
    <rPh sb="389" eb="391">
      <t>セイギョ</t>
    </rPh>
    <rPh sb="395" eb="397">
      <t>セイビ</t>
    </rPh>
    <rPh sb="397" eb="399">
      <t>ジギョウ</t>
    </rPh>
    <rPh sb="401" eb="402">
      <t>ト</t>
    </rPh>
    <rPh sb="403" eb="404">
      <t>ク</t>
    </rPh>
    <phoneticPr fontId="17"/>
  </si>
  <si>
    <t>　平成29年4月、来島・小島・馬島（地方公営企業法適用　※以下「法適」と略）簡易水道事業が今治上水道事業へ、中村（法適）簡易水道事業・力石飲料水供給事業が玉川水道事業へ、別府西（法非適）簡易水道事業が大西水道事業へ、吉海（法非適）簡易水道事業が越智諸島水道事業へ統合し、今治市水道事業の規模は拡大した。事業統合に合わせ、施設の統廃合・広域送水事業を展開。中村・力石地区へはポンプ場及び送水管を新設し、玉川水道事業の水を送水。別府西・大西・菊間地区へは蒼社川水系の水をポンプ場・調整池・送水管を新設し送水。吉海・宮窪地区の一部へは来島大橋に送水管を設置し蒼社川水系の水を送水。事業の財源は国庫補助金・地方債借入だが、事業統合により、法非適簡易水道事業の借入が水道事業へ移行。給水収益58,613千円（前年度対比2.0%）増ではあるが、既借入額の増え幅が大きく④企業債残高給水収益比率は増加。経常収益の増加よりも簡水統合による減価償却費の増加が著しく①収益的収支比率は減少、また減価償却費の増加は⑥給水原価の上昇にも反映し、供給単価は昨年度とほぼ同額のため⑤料金回収率は低下した。簡水統合による事業規模の増で現金・預金（流動資産）が大きく増加したが、企業債（流動負債）の増加がより著しく③流動比率は若干の改善に留まった。
　渇水時における節水の呼びかけが功を奏し断水は免れたが⑦施設利用率は低下した。また、市内玉川地区は従来有収率が低く（H29末_74.4％）、漏水が懸念されるが場所の特定に至っておらず⑧有収率は93％台を推移し続けている。</t>
    <rPh sb="336" eb="338">
      <t>キュウスイ</t>
    </rPh>
    <rPh sb="338" eb="340">
      <t>シュウエキ</t>
    </rPh>
    <rPh sb="346" eb="347">
      <t>セン</t>
    </rPh>
    <rPh sb="347" eb="348">
      <t>エン</t>
    </rPh>
    <rPh sb="349" eb="352">
      <t>ゼンネンド</t>
    </rPh>
    <rPh sb="352" eb="354">
      <t>タイヒ</t>
    </rPh>
    <rPh sb="359" eb="360">
      <t>ゾウ</t>
    </rPh>
    <rPh sb="394" eb="396">
      <t>ケイジョウ</t>
    </rPh>
    <rPh sb="396" eb="398">
      <t>シュウエキ</t>
    </rPh>
    <rPh sb="399" eb="401">
      <t>ゾウカ</t>
    </rPh>
    <rPh sb="404" eb="405">
      <t>カン</t>
    </rPh>
    <rPh sb="405" eb="406">
      <t>スイ</t>
    </rPh>
    <rPh sb="406" eb="408">
      <t>トウゴウ</t>
    </rPh>
    <rPh sb="411" eb="413">
      <t>ゲンカ</t>
    </rPh>
    <rPh sb="413" eb="415">
      <t>ショウキャク</t>
    </rPh>
    <rPh sb="415" eb="416">
      <t>ヒ</t>
    </rPh>
    <rPh sb="417" eb="419">
      <t>ゾウカ</t>
    </rPh>
    <rPh sb="420" eb="421">
      <t>イチジル</t>
    </rPh>
    <rPh sb="424" eb="426">
      <t>シュウエキ</t>
    </rPh>
    <rPh sb="426" eb="427">
      <t>テキ</t>
    </rPh>
    <rPh sb="427" eb="429">
      <t>シュウシ</t>
    </rPh>
    <rPh sb="429" eb="431">
      <t>ヒリツ</t>
    </rPh>
    <rPh sb="432" eb="434">
      <t>ゲンショウ</t>
    </rPh>
    <rPh sb="437" eb="439">
      <t>ゲンカ</t>
    </rPh>
    <rPh sb="439" eb="441">
      <t>ショウキャク</t>
    </rPh>
    <rPh sb="441" eb="442">
      <t>ヒ</t>
    </rPh>
    <rPh sb="443" eb="445">
      <t>ゾウカ</t>
    </rPh>
    <rPh sb="447" eb="449">
      <t>キュウスイ</t>
    </rPh>
    <rPh sb="449" eb="451">
      <t>ゲンカ</t>
    </rPh>
    <rPh sb="452" eb="454">
      <t>ジョウショウ</t>
    </rPh>
    <rPh sb="456" eb="458">
      <t>ハンエイ</t>
    </rPh>
    <rPh sb="460" eb="462">
      <t>キョウキュウ</t>
    </rPh>
    <rPh sb="462" eb="464">
      <t>タンカ</t>
    </rPh>
    <rPh sb="465" eb="468">
      <t>サクネンド</t>
    </rPh>
    <rPh sb="471" eb="473">
      <t>ドウガク</t>
    </rPh>
    <rPh sb="477" eb="479">
      <t>リョウキン</t>
    </rPh>
    <rPh sb="479" eb="481">
      <t>カイシュウ</t>
    </rPh>
    <rPh sb="481" eb="482">
      <t>リツ</t>
    </rPh>
    <rPh sb="483" eb="485">
      <t>テイカ</t>
    </rPh>
    <rPh sb="488" eb="489">
      <t>カン</t>
    </rPh>
    <rPh sb="489" eb="490">
      <t>スイ</t>
    </rPh>
    <rPh sb="490" eb="492">
      <t>トウゴウ</t>
    </rPh>
    <rPh sb="495" eb="497">
      <t>ジギョウ</t>
    </rPh>
    <rPh sb="497" eb="499">
      <t>キボ</t>
    </rPh>
    <rPh sb="500" eb="501">
      <t>ゾウ</t>
    </rPh>
    <rPh sb="502" eb="504">
      <t>ゲンキン</t>
    </rPh>
    <rPh sb="505" eb="507">
      <t>ヨキン</t>
    </rPh>
    <rPh sb="508" eb="510">
      <t>リュウドウ</t>
    </rPh>
    <rPh sb="510" eb="512">
      <t>シサン</t>
    </rPh>
    <rPh sb="514" eb="515">
      <t>オオ</t>
    </rPh>
    <rPh sb="517" eb="519">
      <t>ゾウカ</t>
    </rPh>
    <rPh sb="523" eb="525">
      <t>キギョウ</t>
    </rPh>
    <rPh sb="525" eb="526">
      <t>サイ</t>
    </rPh>
    <rPh sb="527" eb="529">
      <t>リュウドウ</t>
    </rPh>
    <rPh sb="529" eb="531">
      <t>フサイ</t>
    </rPh>
    <rPh sb="533" eb="535">
      <t>ゾウカ</t>
    </rPh>
    <rPh sb="538" eb="539">
      <t>イチジル</t>
    </rPh>
    <rPh sb="542" eb="544">
      <t>リュウドウ</t>
    </rPh>
    <rPh sb="544" eb="546">
      <t>ヒリツ</t>
    </rPh>
    <rPh sb="547" eb="549">
      <t>ジャッカン</t>
    </rPh>
    <rPh sb="550" eb="552">
      <t>カイゼン</t>
    </rPh>
    <rPh sb="553" eb="554">
      <t>トド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</si>
</sst>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6" fillId="0" borderId="0">
      <alignment vertical="center"/>
    </xf>
    <xf numFmtId="0" fontId="1" fillId="0" borderId="0">
      <alignment vertical="center"/>
    </xf>
    <xf numFmtId="0" fontId="18" fillId="0" borderId="0"/>
    <xf numFmtId="0" fontId="15" fillId="0" borderId="0"/>
    <xf numFmtId="0" fontId="19" fillId="0" borderId="0">
      <alignment vertical="center"/>
    </xf>
    <xf numFmtId="0" fontId="13" fillId="0" borderId="0">
      <alignment vertical="center"/>
    </xf>
    <xf numFmtId="0" fontId="18" fillId="0" borderId="0"/>
    <xf numFmtId="0" fontId="16" fillId="0" borderId="0">
      <alignment vertical="center"/>
    </xf>
    <xf numFmtId="0" fontId="15" fillId="0" borderId="0"/>
    <xf numFmtId="0" fontId="20" fillId="0" borderId="0">
      <alignment vertical="center"/>
    </xf>
    <xf numFmtId="0" fontId="21" fillId="0" borderId="0"/>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10" xfId="3"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5" fillId="0" borderId="11"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12" xfId="3"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1.1599999999999999</c:v>
                </c:pt>
                <c:pt idx="1">
                  <c:v>1.08</c:v>
                </c:pt>
                <c:pt idx="2">
                  <c:v>0.97</c:v>
                </c:pt>
                <c:pt idx="3">
                  <c:v>1.21</c:v>
                </c:pt>
                <c:pt idx="4">
                  <c:v>1.06</c:v>
                </c:pt>
              </c:numCache>
            </c:numRef>
          </c:val>
          <c:extLst>
            <c:ext xmlns:c16="http://schemas.microsoft.com/office/drawing/2014/chart" uri="{C3380CC4-5D6E-409C-BE32-E72D297353CC}">
              <c16:uniqueId val="{00000000-0663-4DB1-BEF1-F87AC670E389}"/>
            </c:ext>
          </c:extLst>
        </c:ser>
        <c:dLbls>
          <c:showLegendKey val="0"/>
          <c:showVal val="0"/>
          <c:showCatName val="0"/>
          <c:showSerName val="0"/>
          <c:showPercent val="0"/>
          <c:showBubbleSize val="0"/>
        </c:dLbls>
        <c:gapWidth val="150"/>
        <c:axId val="343263528"/>
        <c:axId val="34326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c:ext xmlns:c16="http://schemas.microsoft.com/office/drawing/2014/chart" uri="{C3380CC4-5D6E-409C-BE32-E72D297353CC}">
              <c16:uniqueId val="{00000001-0663-4DB1-BEF1-F87AC670E389}"/>
            </c:ext>
          </c:extLst>
        </c:ser>
        <c:dLbls>
          <c:showLegendKey val="0"/>
          <c:showVal val="0"/>
          <c:showCatName val="0"/>
          <c:showSerName val="0"/>
          <c:showPercent val="0"/>
          <c:showBubbleSize val="0"/>
        </c:dLbls>
        <c:marker val="1"/>
        <c:smooth val="0"/>
        <c:axId val="343263528"/>
        <c:axId val="343260784"/>
      </c:lineChart>
      <c:dateAx>
        <c:axId val="343263528"/>
        <c:scaling>
          <c:orientation val="minMax"/>
        </c:scaling>
        <c:delete val="1"/>
        <c:axPos val="b"/>
        <c:numFmt formatCode="ge" sourceLinked="1"/>
        <c:majorTickMark val="none"/>
        <c:minorTickMark val="none"/>
        <c:tickLblPos val="none"/>
        <c:crossAx val="343260784"/>
        <c:crosses val="autoZero"/>
        <c:auto val="1"/>
        <c:lblOffset val="100"/>
        <c:baseTimeUnit val="years"/>
      </c:dateAx>
      <c:valAx>
        <c:axId val="34326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26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63.81</c:v>
                </c:pt>
                <c:pt idx="1">
                  <c:v>61.68</c:v>
                </c:pt>
                <c:pt idx="2">
                  <c:v>60.56</c:v>
                </c:pt>
                <c:pt idx="3">
                  <c:v>61.51</c:v>
                </c:pt>
                <c:pt idx="4">
                  <c:v>60.05</c:v>
                </c:pt>
              </c:numCache>
            </c:numRef>
          </c:val>
          <c:extLst>
            <c:ext xmlns:c16="http://schemas.microsoft.com/office/drawing/2014/chart" uri="{C3380CC4-5D6E-409C-BE32-E72D297353CC}">
              <c16:uniqueId val="{00000000-52A4-4A92-A03C-BF727C6DED55}"/>
            </c:ext>
          </c:extLst>
        </c:ser>
        <c:dLbls>
          <c:showLegendKey val="0"/>
          <c:showVal val="0"/>
          <c:showCatName val="0"/>
          <c:showSerName val="0"/>
          <c:showPercent val="0"/>
          <c:showBubbleSize val="0"/>
        </c:dLbls>
        <c:gapWidth val="150"/>
        <c:axId val="259703144"/>
        <c:axId val="25970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c:ext xmlns:c16="http://schemas.microsoft.com/office/drawing/2014/chart" uri="{C3380CC4-5D6E-409C-BE32-E72D297353CC}">
              <c16:uniqueId val="{00000001-52A4-4A92-A03C-BF727C6DED55}"/>
            </c:ext>
          </c:extLst>
        </c:ser>
        <c:dLbls>
          <c:showLegendKey val="0"/>
          <c:showVal val="0"/>
          <c:showCatName val="0"/>
          <c:showSerName val="0"/>
          <c:showPercent val="0"/>
          <c:showBubbleSize val="0"/>
        </c:dLbls>
        <c:marker val="1"/>
        <c:smooth val="0"/>
        <c:axId val="259703144"/>
        <c:axId val="259703536"/>
      </c:lineChart>
      <c:dateAx>
        <c:axId val="259703144"/>
        <c:scaling>
          <c:orientation val="minMax"/>
        </c:scaling>
        <c:delete val="1"/>
        <c:axPos val="b"/>
        <c:numFmt formatCode="ge" sourceLinked="1"/>
        <c:majorTickMark val="none"/>
        <c:minorTickMark val="none"/>
        <c:tickLblPos val="none"/>
        <c:crossAx val="259703536"/>
        <c:crosses val="autoZero"/>
        <c:auto val="1"/>
        <c:lblOffset val="100"/>
        <c:baseTimeUnit val="years"/>
      </c:dateAx>
      <c:valAx>
        <c:axId val="25970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70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93.23</c:v>
                </c:pt>
                <c:pt idx="1">
                  <c:v>93</c:v>
                </c:pt>
                <c:pt idx="2">
                  <c:v>93.73</c:v>
                </c:pt>
                <c:pt idx="3">
                  <c:v>93.48</c:v>
                </c:pt>
                <c:pt idx="4">
                  <c:v>93.55</c:v>
                </c:pt>
              </c:numCache>
            </c:numRef>
          </c:val>
          <c:extLst>
            <c:ext xmlns:c16="http://schemas.microsoft.com/office/drawing/2014/chart" uri="{C3380CC4-5D6E-409C-BE32-E72D297353CC}">
              <c16:uniqueId val="{00000000-3C20-4B47-B962-9D68983BE853}"/>
            </c:ext>
          </c:extLst>
        </c:ser>
        <c:dLbls>
          <c:showLegendKey val="0"/>
          <c:showVal val="0"/>
          <c:showCatName val="0"/>
          <c:showSerName val="0"/>
          <c:showPercent val="0"/>
          <c:showBubbleSize val="0"/>
        </c:dLbls>
        <c:gapWidth val="150"/>
        <c:axId val="230528224"/>
        <c:axId val="23052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c:ext xmlns:c16="http://schemas.microsoft.com/office/drawing/2014/chart" uri="{C3380CC4-5D6E-409C-BE32-E72D297353CC}">
              <c16:uniqueId val="{00000001-3C20-4B47-B962-9D68983BE853}"/>
            </c:ext>
          </c:extLst>
        </c:ser>
        <c:dLbls>
          <c:showLegendKey val="0"/>
          <c:showVal val="0"/>
          <c:showCatName val="0"/>
          <c:showSerName val="0"/>
          <c:showPercent val="0"/>
          <c:showBubbleSize val="0"/>
        </c:dLbls>
        <c:marker val="1"/>
        <c:smooth val="0"/>
        <c:axId val="230528224"/>
        <c:axId val="230528616"/>
      </c:lineChart>
      <c:dateAx>
        <c:axId val="230528224"/>
        <c:scaling>
          <c:orientation val="minMax"/>
        </c:scaling>
        <c:delete val="1"/>
        <c:axPos val="b"/>
        <c:numFmt formatCode="ge" sourceLinked="1"/>
        <c:majorTickMark val="none"/>
        <c:minorTickMark val="none"/>
        <c:tickLblPos val="none"/>
        <c:crossAx val="230528616"/>
        <c:crosses val="autoZero"/>
        <c:auto val="1"/>
        <c:lblOffset val="100"/>
        <c:baseTimeUnit val="years"/>
      </c:dateAx>
      <c:valAx>
        <c:axId val="23052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2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118.34</c:v>
                </c:pt>
                <c:pt idx="1">
                  <c:v>111.61</c:v>
                </c:pt>
                <c:pt idx="2">
                  <c:v>111.54</c:v>
                </c:pt>
                <c:pt idx="3">
                  <c:v>120.42</c:v>
                </c:pt>
                <c:pt idx="4">
                  <c:v>116.02</c:v>
                </c:pt>
              </c:numCache>
            </c:numRef>
          </c:val>
          <c:extLst>
            <c:ext xmlns:c16="http://schemas.microsoft.com/office/drawing/2014/chart" uri="{C3380CC4-5D6E-409C-BE32-E72D297353CC}">
              <c16:uniqueId val="{00000000-3C11-44FE-92AF-696CF970048B}"/>
            </c:ext>
          </c:extLst>
        </c:ser>
        <c:dLbls>
          <c:showLegendKey val="0"/>
          <c:showVal val="0"/>
          <c:showCatName val="0"/>
          <c:showSerName val="0"/>
          <c:showPercent val="0"/>
          <c:showBubbleSize val="0"/>
        </c:dLbls>
        <c:gapWidth val="150"/>
        <c:axId val="230212088"/>
        <c:axId val="23021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c:ext xmlns:c16="http://schemas.microsoft.com/office/drawing/2014/chart" uri="{C3380CC4-5D6E-409C-BE32-E72D297353CC}">
              <c16:uniqueId val="{00000001-3C11-44FE-92AF-696CF970048B}"/>
            </c:ext>
          </c:extLst>
        </c:ser>
        <c:dLbls>
          <c:showLegendKey val="0"/>
          <c:showVal val="0"/>
          <c:showCatName val="0"/>
          <c:showSerName val="0"/>
          <c:showPercent val="0"/>
          <c:showBubbleSize val="0"/>
        </c:dLbls>
        <c:marker val="1"/>
        <c:smooth val="0"/>
        <c:axId val="230212088"/>
        <c:axId val="230212872"/>
      </c:lineChart>
      <c:dateAx>
        <c:axId val="230212088"/>
        <c:scaling>
          <c:orientation val="minMax"/>
        </c:scaling>
        <c:delete val="1"/>
        <c:axPos val="b"/>
        <c:numFmt formatCode="ge" sourceLinked="1"/>
        <c:majorTickMark val="none"/>
        <c:minorTickMark val="none"/>
        <c:tickLblPos val="none"/>
        <c:crossAx val="230212872"/>
        <c:crosses val="autoZero"/>
        <c:auto val="1"/>
        <c:lblOffset val="100"/>
        <c:baseTimeUnit val="years"/>
      </c:dateAx>
      <c:valAx>
        <c:axId val="230212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21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44.49</c:v>
                </c:pt>
                <c:pt idx="1">
                  <c:v>45.42</c:v>
                </c:pt>
                <c:pt idx="2">
                  <c:v>46.89</c:v>
                </c:pt>
                <c:pt idx="3">
                  <c:v>48.13</c:v>
                </c:pt>
                <c:pt idx="4">
                  <c:v>48</c:v>
                </c:pt>
              </c:numCache>
            </c:numRef>
          </c:val>
          <c:extLst>
            <c:ext xmlns:c16="http://schemas.microsoft.com/office/drawing/2014/chart" uri="{C3380CC4-5D6E-409C-BE32-E72D297353CC}">
              <c16:uniqueId val="{00000000-C513-4B16-9546-D3ED238A69D1}"/>
            </c:ext>
          </c:extLst>
        </c:ser>
        <c:dLbls>
          <c:showLegendKey val="0"/>
          <c:showVal val="0"/>
          <c:showCatName val="0"/>
          <c:showSerName val="0"/>
          <c:showPercent val="0"/>
          <c:showBubbleSize val="0"/>
        </c:dLbls>
        <c:gapWidth val="150"/>
        <c:axId val="230214048"/>
        <c:axId val="23021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c:ext xmlns:c16="http://schemas.microsoft.com/office/drawing/2014/chart" uri="{C3380CC4-5D6E-409C-BE32-E72D297353CC}">
              <c16:uniqueId val="{00000001-C513-4B16-9546-D3ED238A69D1}"/>
            </c:ext>
          </c:extLst>
        </c:ser>
        <c:dLbls>
          <c:showLegendKey val="0"/>
          <c:showVal val="0"/>
          <c:showCatName val="0"/>
          <c:showSerName val="0"/>
          <c:showPercent val="0"/>
          <c:showBubbleSize val="0"/>
        </c:dLbls>
        <c:marker val="1"/>
        <c:smooth val="0"/>
        <c:axId val="230214048"/>
        <c:axId val="230214832"/>
      </c:lineChart>
      <c:dateAx>
        <c:axId val="230214048"/>
        <c:scaling>
          <c:orientation val="minMax"/>
        </c:scaling>
        <c:delete val="1"/>
        <c:axPos val="b"/>
        <c:numFmt formatCode="ge" sourceLinked="1"/>
        <c:majorTickMark val="none"/>
        <c:minorTickMark val="none"/>
        <c:tickLblPos val="none"/>
        <c:crossAx val="230214832"/>
        <c:crosses val="autoZero"/>
        <c:auto val="1"/>
        <c:lblOffset val="100"/>
        <c:baseTimeUnit val="years"/>
      </c:dateAx>
      <c:valAx>
        <c:axId val="23021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9.1999999999999993</c:v>
                </c:pt>
                <c:pt idx="1">
                  <c:v>20.5</c:v>
                </c:pt>
                <c:pt idx="2">
                  <c:v>7.99</c:v>
                </c:pt>
                <c:pt idx="3">
                  <c:v>19</c:v>
                </c:pt>
                <c:pt idx="4">
                  <c:v>12.84</c:v>
                </c:pt>
              </c:numCache>
            </c:numRef>
          </c:val>
          <c:extLst>
            <c:ext xmlns:c16="http://schemas.microsoft.com/office/drawing/2014/chart" uri="{C3380CC4-5D6E-409C-BE32-E72D297353CC}">
              <c16:uniqueId val="{00000000-7D33-4EE6-857F-764EC566995E}"/>
            </c:ext>
          </c:extLst>
        </c:ser>
        <c:dLbls>
          <c:showLegendKey val="0"/>
          <c:showVal val="0"/>
          <c:showCatName val="0"/>
          <c:showSerName val="0"/>
          <c:showPercent val="0"/>
          <c:showBubbleSize val="0"/>
        </c:dLbls>
        <c:gapWidth val="150"/>
        <c:axId val="260958120"/>
        <c:axId val="26095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c:ext xmlns:c16="http://schemas.microsoft.com/office/drawing/2014/chart" uri="{C3380CC4-5D6E-409C-BE32-E72D297353CC}">
              <c16:uniqueId val="{00000001-7D33-4EE6-857F-764EC566995E}"/>
            </c:ext>
          </c:extLst>
        </c:ser>
        <c:dLbls>
          <c:showLegendKey val="0"/>
          <c:showVal val="0"/>
          <c:showCatName val="0"/>
          <c:showSerName val="0"/>
          <c:showPercent val="0"/>
          <c:showBubbleSize val="0"/>
        </c:dLbls>
        <c:marker val="1"/>
        <c:smooth val="0"/>
        <c:axId val="260958120"/>
        <c:axId val="260957728"/>
      </c:lineChart>
      <c:dateAx>
        <c:axId val="260958120"/>
        <c:scaling>
          <c:orientation val="minMax"/>
        </c:scaling>
        <c:delete val="1"/>
        <c:axPos val="b"/>
        <c:numFmt formatCode="ge" sourceLinked="1"/>
        <c:majorTickMark val="none"/>
        <c:minorTickMark val="none"/>
        <c:tickLblPos val="none"/>
        <c:crossAx val="260957728"/>
        <c:crosses val="autoZero"/>
        <c:auto val="1"/>
        <c:lblOffset val="100"/>
        <c:baseTimeUnit val="years"/>
      </c:dateAx>
      <c:valAx>
        <c:axId val="2609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95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2E-45A2-8A83-0E51EE4B6CFE}"/>
            </c:ext>
          </c:extLst>
        </c:ser>
        <c:dLbls>
          <c:showLegendKey val="0"/>
          <c:showVal val="0"/>
          <c:showCatName val="0"/>
          <c:showSerName val="0"/>
          <c:showPercent val="0"/>
          <c:showBubbleSize val="0"/>
        </c:dLbls>
        <c:gapWidth val="150"/>
        <c:axId val="260956160"/>
        <c:axId val="2609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72E-45A2-8A83-0E51EE4B6CFE}"/>
            </c:ext>
          </c:extLst>
        </c:ser>
        <c:dLbls>
          <c:showLegendKey val="0"/>
          <c:showVal val="0"/>
          <c:showCatName val="0"/>
          <c:showSerName val="0"/>
          <c:showPercent val="0"/>
          <c:showBubbleSize val="0"/>
        </c:dLbls>
        <c:marker val="1"/>
        <c:smooth val="0"/>
        <c:axId val="260956160"/>
        <c:axId val="260959296"/>
      </c:lineChart>
      <c:dateAx>
        <c:axId val="260956160"/>
        <c:scaling>
          <c:orientation val="minMax"/>
        </c:scaling>
        <c:delete val="1"/>
        <c:axPos val="b"/>
        <c:numFmt formatCode="ge" sourceLinked="1"/>
        <c:majorTickMark val="none"/>
        <c:minorTickMark val="none"/>
        <c:tickLblPos val="none"/>
        <c:crossAx val="260959296"/>
        <c:crosses val="autoZero"/>
        <c:auto val="1"/>
        <c:lblOffset val="100"/>
        <c:baseTimeUnit val="years"/>
      </c:dateAx>
      <c:valAx>
        <c:axId val="260959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09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243.2</c:v>
                </c:pt>
                <c:pt idx="1">
                  <c:v>182.78</c:v>
                </c:pt>
                <c:pt idx="2">
                  <c:v>201.4</c:v>
                </c:pt>
                <c:pt idx="3">
                  <c:v>211.5</c:v>
                </c:pt>
                <c:pt idx="4">
                  <c:v>224.99</c:v>
                </c:pt>
              </c:numCache>
            </c:numRef>
          </c:val>
          <c:extLst>
            <c:ext xmlns:c16="http://schemas.microsoft.com/office/drawing/2014/chart" uri="{C3380CC4-5D6E-409C-BE32-E72D297353CC}">
              <c16:uniqueId val="{00000000-1D4E-4481-B70B-E13D58A1F4E8}"/>
            </c:ext>
          </c:extLst>
        </c:ser>
        <c:dLbls>
          <c:showLegendKey val="0"/>
          <c:showVal val="0"/>
          <c:showCatName val="0"/>
          <c:showSerName val="0"/>
          <c:showPercent val="0"/>
          <c:showBubbleSize val="0"/>
        </c:dLbls>
        <c:gapWidth val="150"/>
        <c:axId val="266763272"/>
        <c:axId val="26676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c:ext xmlns:c16="http://schemas.microsoft.com/office/drawing/2014/chart" uri="{C3380CC4-5D6E-409C-BE32-E72D297353CC}">
              <c16:uniqueId val="{00000001-1D4E-4481-B70B-E13D58A1F4E8}"/>
            </c:ext>
          </c:extLst>
        </c:ser>
        <c:dLbls>
          <c:showLegendKey val="0"/>
          <c:showVal val="0"/>
          <c:showCatName val="0"/>
          <c:showSerName val="0"/>
          <c:showPercent val="0"/>
          <c:showBubbleSize val="0"/>
        </c:dLbls>
        <c:marker val="1"/>
        <c:smooth val="0"/>
        <c:axId val="266763272"/>
        <c:axId val="266761312"/>
      </c:lineChart>
      <c:dateAx>
        <c:axId val="266763272"/>
        <c:scaling>
          <c:orientation val="minMax"/>
        </c:scaling>
        <c:delete val="1"/>
        <c:axPos val="b"/>
        <c:numFmt formatCode="ge" sourceLinked="1"/>
        <c:majorTickMark val="none"/>
        <c:minorTickMark val="none"/>
        <c:tickLblPos val="none"/>
        <c:crossAx val="266761312"/>
        <c:crosses val="autoZero"/>
        <c:auto val="1"/>
        <c:lblOffset val="100"/>
        <c:baseTimeUnit val="years"/>
      </c:dateAx>
      <c:valAx>
        <c:axId val="266761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676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267.92</c:v>
                </c:pt>
                <c:pt idx="1">
                  <c:v>268.29000000000002</c:v>
                </c:pt>
                <c:pt idx="2">
                  <c:v>254.5</c:v>
                </c:pt>
                <c:pt idx="3">
                  <c:v>225.78</c:v>
                </c:pt>
                <c:pt idx="4">
                  <c:v>282.98</c:v>
                </c:pt>
              </c:numCache>
            </c:numRef>
          </c:val>
          <c:extLst>
            <c:ext xmlns:c16="http://schemas.microsoft.com/office/drawing/2014/chart" uri="{C3380CC4-5D6E-409C-BE32-E72D297353CC}">
              <c16:uniqueId val="{00000000-3139-4453-AB1B-7D1E74395ECB}"/>
            </c:ext>
          </c:extLst>
        </c:ser>
        <c:dLbls>
          <c:showLegendKey val="0"/>
          <c:showVal val="0"/>
          <c:showCatName val="0"/>
          <c:showSerName val="0"/>
          <c:showPercent val="0"/>
          <c:showBubbleSize val="0"/>
        </c:dLbls>
        <c:gapWidth val="150"/>
        <c:axId val="266762880"/>
        <c:axId val="26675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c:ext xmlns:c16="http://schemas.microsoft.com/office/drawing/2014/chart" uri="{C3380CC4-5D6E-409C-BE32-E72D297353CC}">
              <c16:uniqueId val="{00000001-3139-4453-AB1B-7D1E74395ECB}"/>
            </c:ext>
          </c:extLst>
        </c:ser>
        <c:dLbls>
          <c:showLegendKey val="0"/>
          <c:showVal val="0"/>
          <c:showCatName val="0"/>
          <c:showSerName val="0"/>
          <c:showPercent val="0"/>
          <c:showBubbleSize val="0"/>
        </c:dLbls>
        <c:marker val="1"/>
        <c:smooth val="0"/>
        <c:axId val="266762880"/>
        <c:axId val="266759744"/>
      </c:lineChart>
      <c:dateAx>
        <c:axId val="266762880"/>
        <c:scaling>
          <c:orientation val="minMax"/>
        </c:scaling>
        <c:delete val="1"/>
        <c:axPos val="b"/>
        <c:numFmt formatCode="ge" sourceLinked="1"/>
        <c:majorTickMark val="none"/>
        <c:minorTickMark val="none"/>
        <c:tickLblPos val="none"/>
        <c:crossAx val="266759744"/>
        <c:crosses val="autoZero"/>
        <c:auto val="1"/>
        <c:lblOffset val="100"/>
        <c:baseTimeUnit val="years"/>
      </c:dateAx>
      <c:valAx>
        <c:axId val="26675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67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102.31</c:v>
                </c:pt>
                <c:pt idx="1">
                  <c:v>97.03</c:v>
                </c:pt>
                <c:pt idx="2">
                  <c:v>97.12</c:v>
                </c:pt>
                <c:pt idx="3">
                  <c:v>108.12</c:v>
                </c:pt>
                <c:pt idx="4">
                  <c:v>103.82</c:v>
                </c:pt>
              </c:numCache>
            </c:numRef>
          </c:val>
          <c:extLst>
            <c:ext xmlns:c16="http://schemas.microsoft.com/office/drawing/2014/chart" uri="{C3380CC4-5D6E-409C-BE32-E72D297353CC}">
              <c16:uniqueId val="{00000000-D76A-4127-B04D-4DFDB8210CF9}"/>
            </c:ext>
          </c:extLst>
        </c:ser>
        <c:dLbls>
          <c:showLegendKey val="0"/>
          <c:showVal val="0"/>
          <c:showCatName val="0"/>
          <c:showSerName val="0"/>
          <c:showPercent val="0"/>
          <c:showBubbleSize val="0"/>
        </c:dLbls>
        <c:gapWidth val="150"/>
        <c:axId val="233580400"/>
        <c:axId val="23357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c:ext xmlns:c16="http://schemas.microsoft.com/office/drawing/2014/chart" uri="{C3380CC4-5D6E-409C-BE32-E72D297353CC}">
              <c16:uniqueId val="{00000001-D76A-4127-B04D-4DFDB8210CF9}"/>
            </c:ext>
          </c:extLst>
        </c:ser>
        <c:dLbls>
          <c:showLegendKey val="0"/>
          <c:showVal val="0"/>
          <c:showCatName val="0"/>
          <c:showSerName val="0"/>
          <c:showPercent val="0"/>
          <c:showBubbleSize val="0"/>
        </c:dLbls>
        <c:marker val="1"/>
        <c:smooth val="0"/>
        <c:axId val="233580400"/>
        <c:axId val="233578440"/>
      </c:lineChart>
      <c:dateAx>
        <c:axId val="233580400"/>
        <c:scaling>
          <c:orientation val="minMax"/>
        </c:scaling>
        <c:delete val="1"/>
        <c:axPos val="b"/>
        <c:numFmt formatCode="ge" sourceLinked="1"/>
        <c:majorTickMark val="none"/>
        <c:minorTickMark val="none"/>
        <c:tickLblPos val="none"/>
        <c:crossAx val="233578440"/>
        <c:crosses val="autoZero"/>
        <c:auto val="1"/>
        <c:lblOffset val="100"/>
        <c:baseTimeUnit val="years"/>
      </c:dateAx>
      <c:valAx>
        <c:axId val="23357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8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135.30000000000001</c:v>
                </c:pt>
                <c:pt idx="1">
                  <c:v>142.99</c:v>
                </c:pt>
                <c:pt idx="2">
                  <c:v>142.71</c:v>
                </c:pt>
                <c:pt idx="3">
                  <c:v>137.4</c:v>
                </c:pt>
                <c:pt idx="4">
                  <c:v>142.9</c:v>
                </c:pt>
              </c:numCache>
            </c:numRef>
          </c:val>
          <c:extLst>
            <c:ext xmlns:c16="http://schemas.microsoft.com/office/drawing/2014/chart" uri="{C3380CC4-5D6E-409C-BE32-E72D297353CC}">
              <c16:uniqueId val="{00000000-B749-4858-B403-73E0601D0830}"/>
            </c:ext>
          </c:extLst>
        </c:ser>
        <c:dLbls>
          <c:showLegendKey val="0"/>
          <c:showVal val="0"/>
          <c:showCatName val="0"/>
          <c:showSerName val="0"/>
          <c:showPercent val="0"/>
          <c:showBubbleSize val="0"/>
        </c:dLbls>
        <c:gapWidth val="150"/>
        <c:axId val="233577264"/>
        <c:axId val="25970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c:ext xmlns:c16="http://schemas.microsoft.com/office/drawing/2014/chart" uri="{C3380CC4-5D6E-409C-BE32-E72D297353CC}">
              <c16:uniqueId val="{00000001-B749-4858-B403-73E0601D0830}"/>
            </c:ext>
          </c:extLst>
        </c:ser>
        <c:dLbls>
          <c:showLegendKey val="0"/>
          <c:showVal val="0"/>
          <c:showCatName val="0"/>
          <c:showSerName val="0"/>
          <c:showPercent val="0"/>
          <c:showBubbleSize val="0"/>
        </c:dLbls>
        <c:marker val="1"/>
        <c:smooth val="0"/>
        <c:axId val="233577264"/>
        <c:axId val="259702752"/>
      </c:lineChart>
      <c:dateAx>
        <c:axId val="233577264"/>
        <c:scaling>
          <c:orientation val="minMax"/>
        </c:scaling>
        <c:delete val="1"/>
        <c:axPos val="b"/>
        <c:numFmt formatCode="ge" sourceLinked="1"/>
        <c:majorTickMark val="none"/>
        <c:minorTickMark val="none"/>
        <c:tickLblPos val="none"/>
        <c:crossAx val="259702752"/>
        <c:crosses val="autoZero"/>
        <c:auto val="1"/>
        <c:lblOffset val="100"/>
        <c:baseTimeUnit val="years"/>
      </c:dateAx>
      <c:valAx>
        <c:axId val="2597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7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2" zoomScale="90" zoomScaleNormal="90" workbookViewId="0">
      <selection activeCell="BD37" sqref="BD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愛媛県　今治市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A2</v>
      </c>
      <c r="X8" s="88"/>
      <c r="Y8" s="88"/>
      <c r="Z8" s="88"/>
      <c r="AA8" s="88"/>
      <c r="AB8" s="88"/>
      <c r="AC8" s="88"/>
      <c r="AD8" s="88" t="str">
        <f>データ!$M$6</f>
        <v>非設置</v>
      </c>
      <c r="AE8" s="88"/>
      <c r="AF8" s="88"/>
      <c r="AG8" s="88"/>
      <c r="AH8" s="88"/>
      <c r="AI8" s="88"/>
      <c r="AJ8" s="88"/>
      <c r="AK8" s="4"/>
      <c r="AL8" s="76">
        <f>データ!$R$6</f>
        <v>161861</v>
      </c>
      <c r="AM8" s="76"/>
      <c r="AN8" s="76"/>
      <c r="AO8" s="76"/>
      <c r="AP8" s="76"/>
      <c r="AQ8" s="76"/>
      <c r="AR8" s="76"/>
      <c r="AS8" s="76"/>
      <c r="AT8" s="72">
        <f>データ!$S$6</f>
        <v>419.14</v>
      </c>
      <c r="AU8" s="73"/>
      <c r="AV8" s="73"/>
      <c r="AW8" s="73"/>
      <c r="AX8" s="73"/>
      <c r="AY8" s="73"/>
      <c r="AZ8" s="73"/>
      <c r="BA8" s="73"/>
      <c r="BB8" s="75">
        <f>データ!$T$6</f>
        <v>386.17</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75.959999999999994</v>
      </c>
      <c r="J10" s="73"/>
      <c r="K10" s="73"/>
      <c r="L10" s="73"/>
      <c r="M10" s="73"/>
      <c r="N10" s="73"/>
      <c r="O10" s="74"/>
      <c r="P10" s="75">
        <f>データ!$P$6</f>
        <v>96.7</v>
      </c>
      <c r="Q10" s="75"/>
      <c r="R10" s="75"/>
      <c r="S10" s="75"/>
      <c r="T10" s="75"/>
      <c r="U10" s="75"/>
      <c r="V10" s="75"/>
      <c r="W10" s="76">
        <f>データ!$Q$6</f>
        <v>2862</v>
      </c>
      <c r="X10" s="76"/>
      <c r="Y10" s="76"/>
      <c r="Z10" s="76"/>
      <c r="AA10" s="76"/>
      <c r="AB10" s="76"/>
      <c r="AC10" s="76"/>
      <c r="AD10" s="2"/>
      <c r="AE10" s="2"/>
      <c r="AF10" s="2"/>
      <c r="AG10" s="2"/>
      <c r="AH10" s="4"/>
      <c r="AI10" s="4"/>
      <c r="AJ10" s="4"/>
      <c r="AK10" s="4"/>
      <c r="AL10" s="76">
        <f>データ!$U$6</f>
        <v>155776</v>
      </c>
      <c r="AM10" s="76"/>
      <c r="AN10" s="76"/>
      <c r="AO10" s="76"/>
      <c r="AP10" s="76"/>
      <c r="AQ10" s="76"/>
      <c r="AR10" s="76"/>
      <c r="AS10" s="76"/>
      <c r="AT10" s="72">
        <f>データ!$V$6</f>
        <v>129.88999999999999</v>
      </c>
      <c r="AU10" s="73"/>
      <c r="AV10" s="73"/>
      <c r="AW10" s="73"/>
      <c r="AX10" s="73"/>
      <c r="AY10" s="73"/>
      <c r="AZ10" s="73"/>
      <c r="BA10" s="73"/>
      <c r="BB10" s="75">
        <f>データ!$W$6</f>
        <v>1199.29</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9" t="s">
        <v>25</v>
      </c>
      <c r="BM14" s="50"/>
      <c r="BN14" s="50"/>
      <c r="BO14" s="50"/>
      <c r="BP14" s="50"/>
      <c r="BQ14" s="50"/>
      <c r="BR14" s="50"/>
      <c r="BS14" s="50"/>
      <c r="BT14" s="50"/>
      <c r="BU14" s="50"/>
      <c r="BV14" s="50"/>
      <c r="BW14" s="50"/>
      <c r="BX14" s="50"/>
      <c r="BY14" s="50"/>
      <c r="BZ14" s="51"/>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52"/>
      <c r="BM15" s="53"/>
      <c r="BN15" s="53"/>
      <c r="BO15" s="53"/>
      <c r="BP15" s="53"/>
      <c r="BQ15" s="53"/>
      <c r="BR15" s="53"/>
      <c r="BS15" s="53"/>
      <c r="BT15" s="53"/>
      <c r="BU15" s="53"/>
      <c r="BV15" s="53"/>
      <c r="BW15" s="53"/>
      <c r="BX15" s="53"/>
      <c r="BY15" s="53"/>
      <c r="BZ15" s="54"/>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119</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34.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9" t="s">
        <v>30</v>
      </c>
      <c r="BM45" s="50"/>
      <c r="BN45" s="50"/>
      <c r="BO45" s="50"/>
      <c r="BP45" s="50"/>
      <c r="BQ45" s="50"/>
      <c r="BR45" s="50"/>
      <c r="BS45" s="50"/>
      <c r="BT45" s="50"/>
      <c r="BU45" s="50"/>
      <c r="BV45" s="50"/>
      <c r="BW45" s="50"/>
      <c r="BX45" s="50"/>
      <c r="BY45" s="50"/>
      <c r="BZ45" s="51"/>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52"/>
      <c r="BM46" s="53"/>
      <c r="BN46" s="53"/>
      <c r="BO46" s="53"/>
      <c r="BP46" s="53"/>
      <c r="BQ46" s="53"/>
      <c r="BR46" s="53"/>
      <c r="BS46" s="53"/>
      <c r="BT46" s="53"/>
      <c r="BU46" s="53"/>
      <c r="BV46" s="53"/>
      <c r="BW46" s="53"/>
      <c r="BX46" s="53"/>
      <c r="BY46" s="53"/>
      <c r="BZ46" s="54"/>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6" t="s">
        <v>117</v>
      </c>
      <c r="BM47" s="47"/>
      <c r="BN47" s="47"/>
      <c r="BO47" s="47"/>
      <c r="BP47" s="47"/>
      <c r="BQ47" s="47"/>
      <c r="BR47" s="47"/>
      <c r="BS47" s="47"/>
      <c r="BT47" s="47"/>
      <c r="BU47" s="47"/>
      <c r="BV47" s="47"/>
      <c r="BW47" s="47"/>
      <c r="BX47" s="47"/>
      <c r="BY47" s="47"/>
      <c r="BZ47" s="4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52.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43" t="s">
        <v>35</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6"/>
      <c r="BM60" s="47"/>
      <c r="BN60" s="47"/>
      <c r="BO60" s="47"/>
      <c r="BP60" s="47"/>
      <c r="BQ60" s="47"/>
      <c r="BR60" s="47"/>
      <c r="BS60" s="47"/>
      <c r="BT60" s="47"/>
      <c r="BU60" s="47"/>
      <c r="BV60" s="47"/>
      <c r="BW60" s="47"/>
      <c r="BX60" s="47"/>
      <c r="BY60" s="47"/>
      <c r="BZ60" s="48"/>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6"/>
      <c r="BM61" s="47"/>
      <c r="BN61" s="47"/>
      <c r="BO61" s="47"/>
      <c r="BP61" s="47"/>
      <c r="BQ61" s="47"/>
      <c r="BR61" s="47"/>
      <c r="BS61" s="47"/>
      <c r="BT61" s="47"/>
      <c r="BU61" s="47"/>
      <c r="BV61" s="47"/>
      <c r="BW61" s="47"/>
      <c r="BX61" s="47"/>
      <c r="BY61" s="47"/>
      <c r="BZ61" s="4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9" t="s">
        <v>36</v>
      </c>
      <c r="BM64" s="50"/>
      <c r="BN64" s="50"/>
      <c r="BO64" s="50"/>
      <c r="BP64" s="50"/>
      <c r="BQ64" s="50"/>
      <c r="BR64" s="50"/>
      <c r="BS64" s="50"/>
      <c r="BT64" s="50"/>
      <c r="BU64" s="50"/>
      <c r="BV64" s="50"/>
      <c r="BW64" s="50"/>
      <c r="BX64" s="50"/>
      <c r="BY64" s="50"/>
      <c r="BZ64" s="51"/>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52"/>
      <c r="BM65" s="53"/>
      <c r="BN65" s="53"/>
      <c r="BO65" s="53"/>
      <c r="BP65" s="53"/>
      <c r="BQ65" s="53"/>
      <c r="BR65" s="53"/>
      <c r="BS65" s="53"/>
      <c r="BT65" s="53"/>
      <c r="BU65" s="53"/>
      <c r="BV65" s="53"/>
      <c r="BW65" s="53"/>
      <c r="BX65" s="53"/>
      <c r="BY65" s="53"/>
      <c r="BZ65" s="54"/>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6" t="s">
        <v>118</v>
      </c>
      <c r="BM66" s="47"/>
      <c r="BN66" s="47"/>
      <c r="BO66" s="47"/>
      <c r="BP66" s="47"/>
      <c r="BQ66" s="47"/>
      <c r="BR66" s="47"/>
      <c r="BS66" s="47"/>
      <c r="BT66" s="47"/>
      <c r="BU66" s="47"/>
      <c r="BV66" s="47"/>
      <c r="BW66" s="47"/>
      <c r="BX66" s="47"/>
      <c r="BY66" s="47"/>
      <c r="BZ66" s="48"/>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6"/>
      <c r="BM81" s="47"/>
      <c r="BN81" s="47"/>
      <c r="BO81" s="47"/>
      <c r="BP81" s="47"/>
      <c r="BQ81" s="47"/>
      <c r="BR81" s="47"/>
      <c r="BS81" s="47"/>
      <c r="BT81" s="47"/>
      <c r="BU81" s="47"/>
      <c r="BV81" s="47"/>
      <c r="BW81" s="47"/>
      <c r="BX81" s="47"/>
      <c r="BY81" s="47"/>
      <c r="BZ81" s="48"/>
    </row>
    <row r="82" spans="1:78" ht="59.2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6"/>
      <c r="BM82" s="57"/>
      <c r="BN82" s="57"/>
      <c r="BO82" s="57"/>
      <c r="BP82" s="57"/>
      <c r="BQ82" s="57"/>
      <c r="BR82" s="57"/>
      <c r="BS82" s="57"/>
      <c r="BT82" s="57"/>
      <c r="BU82" s="57"/>
      <c r="BV82" s="57"/>
      <c r="BW82" s="57"/>
      <c r="BX82" s="57"/>
      <c r="BY82" s="57"/>
      <c r="BZ82" s="5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x3N+PkBF22SRjkexfggDTWJMCUsxa0raJb42lc0mc+sSUmuG/rzObNsX0QQZznDFOvNzcpan9jvqD2Jrc5BrjQ==" saltValue="HYkg2T509lr3VHHLtb9FU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382027</v>
      </c>
      <c r="D6" s="33">
        <f t="shared" si="3"/>
        <v>46</v>
      </c>
      <c r="E6" s="33">
        <f t="shared" si="3"/>
        <v>1</v>
      </c>
      <c r="F6" s="33">
        <f t="shared" si="3"/>
        <v>0</v>
      </c>
      <c r="G6" s="33">
        <f t="shared" si="3"/>
        <v>1</v>
      </c>
      <c r="H6" s="33" t="str">
        <f t="shared" si="3"/>
        <v>愛媛県　今治市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75.959999999999994</v>
      </c>
      <c r="P6" s="34">
        <f t="shared" si="3"/>
        <v>96.7</v>
      </c>
      <c r="Q6" s="34">
        <f t="shared" si="3"/>
        <v>2862</v>
      </c>
      <c r="R6" s="34">
        <f t="shared" si="3"/>
        <v>161861</v>
      </c>
      <c r="S6" s="34">
        <f t="shared" si="3"/>
        <v>419.14</v>
      </c>
      <c r="T6" s="34">
        <f t="shared" si="3"/>
        <v>386.17</v>
      </c>
      <c r="U6" s="34">
        <f t="shared" si="3"/>
        <v>155776</v>
      </c>
      <c r="V6" s="34">
        <f t="shared" si="3"/>
        <v>129.88999999999999</v>
      </c>
      <c r="W6" s="34">
        <f t="shared" si="3"/>
        <v>1199.29</v>
      </c>
      <c r="X6" s="35">
        <f>IF(X7="",NA(),X7)</f>
        <v>118.34</v>
      </c>
      <c r="Y6" s="35">
        <f t="shared" ref="Y6:AG6" si="4">IF(Y7="",NA(),Y7)</f>
        <v>111.61</v>
      </c>
      <c r="Z6" s="35">
        <f t="shared" si="4"/>
        <v>111.54</v>
      </c>
      <c r="AA6" s="35">
        <f t="shared" si="4"/>
        <v>120.42</v>
      </c>
      <c r="AB6" s="35">
        <f t="shared" si="4"/>
        <v>116.02</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243.2</v>
      </c>
      <c r="AU6" s="35">
        <f t="shared" ref="AU6:BC6" si="6">IF(AU7="",NA(),AU7)</f>
        <v>182.78</v>
      </c>
      <c r="AV6" s="35">
        <f t="shared" si="6"/>
        <v>201.4</v>
      </c>
      <c r="AW6" s="35">
        <f t="shared" si="6"/>
        <v>211.5</v>
      </c>
      <c r="AX6" s="35">
        <f t="shared" si="6"/>
        <v>224.99</v>
      </c>
      <c r="AY6" s="35">
        <f t="shared" si="6"/>
        <v>628.34</v>
      </c>
      <c r="AZ6" s="35">
        <f t="shared" si="6"/>
        <v>289.8</v>
      </c>
      <c r="BA6" s="35">
        <f t="shared" si="6"/>
        <v>299.44</v>
      </c>
      <c r="BB6" s="35">
        <f t="shared" si="6"/>
        <v>311.99</v>
      </c>
      <c r="BC6" s="35">
        <f t="shared" si="6"/>
        <v>307.83</v>
      </c>
      <c r="BD6" s="34" t="str">
        <f>IF(BD7="","",IF(BD7="-","【-】","【"&amp;SUBSTITUTE(TEXT(BD7,"#,##0.00"),"-","△")&amp;"】"))</f>
        <v>【264.34】</v>
      </c>
      <c r="BE6" s="35">
        <f>IF(BE7="",NA(),BE7)</f>
        <v>267.92</v>
      </c>
      <c r="BF6" s="35">
        <f t="shared" ref="BF6:BN6" si="7">IF(BF7="",NA(),BF7)</f>
        <v>268.29000000000002</v>
      </c>
      <c r="BG6" s="35">
        <f t="shared" si="7"/>
        <v>254.5</v>
      </c>
      <c r="BH6" s="35">
        <f t="shared" si="7"/>
        <v>225.78</v>
      </c>
      <c r="BI6" s="35">
        <f t="shared" si="7"/>
        <v>282.98</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102.31</v>
      </c>
      <c r="BQ6" s="35">
        <f t="shared" ref="BQ6:BY6" si="8">IF(BQ7="",NA(),BQ7)</f>
        <v>97.03</v>
      </c>
      <c r="BR6" s="35">
        <f t="shared" si="8"/>
        <v>97.12</v>
      </c>
      <c r="BS6" s="35">
        <f t="shared" si="8"/>
        <v>108.12</v>
      </c>
      <c r="BT6" s="35">
        <f t="shared" si="8"/>
        <v>103.82</v>
      </c>
      <c r="BU6" s="35">
        <f t="shared" si="8"/>
        <v>99.89</v>
      </c>
      <c r="BV6" s="35">
        <f t="shared" si="8"/>
        <v>107.05</v>
      </c>
      <c r="BW6" s="35">
        <f t="shared" si="8"/>
        <v>106.4</v>
      </c>
      <c r="BX6" s="35">
        <f t="shared" si="8"/>
        <v>107.61</v>
      </c>
      <c r="BY6" s="35">
        <f t="shared" si="8"/>
        <v>106.02</v>
      </c>
      <c r="BZ6" s="34" t="str">
        <f>IF(BZ7="","",IF(BZ7="-","【-】","【"&amp;SUBSTITUTE(TEXT(BZ7,"#,##0.00"),"-","△")&amp;"】"))</f>
        <v>【104.36】</v>
      </c>
      <c r="CA6" s="35">
        <f>IF(CA7="",NA(),CA7)</f>
        <v>135.30000000000001</v>
      </c>
      <c r="CB6" s="35">
        <f t="shared" ref="CB6:CJ6" si="9">IF(CB7="",NA(),CB7)</f>
        <v>142.99</v>
      </c>
      <c r="CC6" s="35">
        <f t="shared" si="9"/>
        <v>142.71</v>
      </c>
      <c r="CD6" s="35">
        <f t="shared" si="9"/>
        <v>137.4</v>
      </c>
      <c r="CE6" s="35">
        <f t="shared" si="9"/>
        <v>142.9</v>
      </c>
      <c r="CF6" s="35">
        <f t="shared" si="9"/>
        <v>165.34</v>
      </c>
      <c r="CG6" s="35">
        <f t="shared" si="9"/>
        <v>155.09</v>
      </c>
      <c r="CH6" s="35">
        <f t="shared" si="9"/>
        <v>156.29</v>
      </c>
      <c r="CI6" s="35">
        <f t="shared" si="9"/>
        <v>155.69</v>
      </c>
      <c r="CJ6" s="35">
        <f t="shared" si="9"/>
        <v>158.6</v>
      </c>
      <c r="CK6" s="34" t="str">
        <f>IF(CK7="","",IF(CK7="-","【-】","【"&amp;SUBSTITUTE(TEXT(CK7,"#,##0.00"),"-","△")&amp;"】"))</f>
        <v>【165.71】</v>
      </c>
      <c r="CL6" s="35">
        <f>IF(CL7="",NA(),CL7)</f>
        <v>63.81</v>
      </c>
      <c r="CM6" s="35">
        <f t="shared" ref="CM6:CU6" si="10">IF(CM7="",NA(),CM7)</f>
        <v>61.68</v>
      </c>
      <c r="CN6" s="35">
        <f t="shared" si="10"/>
        <v>60.56</v>
      </c>
      <c r="CO6" s="35">
        <f t="shared" si="10"/>
        <v>61.51</v>
      </c>
      <c r="CP6" s="35">
        <f t="shared" si="10"/>
        <v>60.05</v>
      </c>
      <c r="CQ6" s="35">
        <f t="shared" si="10"/>
        <v>62.15</v>
      </c>
      <c r="CR6" s="35">
        <f t="shared" si="10"/>
        <v>61.61</v>
      </c>
      <c r="CS6" s="35">
        <f t="shared" si="10"/>
        <v>62.34</v>
      </c>
      <c r="CT6" s="35">
        <f t="shared" si="10"/>
        <v>62.46</v>
      </c>
      <c r="CU6" s="35">
        <f t="shared" si="10"/>
        <v>62.88</v>
      </c>
      <c r="CV6" s="34" t="str">
        <f>IF(CV7="","",IF(CV7="-","【-】","【"&amp;SUBSTITUTE(TEXT(CV7,"#,##0.00"),"-","△")&amp;"】"))</f>
        <v>【60.41】</v>
      </c>
      <c r="CW6" s="35">
        <f>IF(CW7="",NA(),CW7)</f>
        <v>93.23</v>
      </c>
      <c r="CX6" s="35">
        <f t="shared" ref="CX6:DF6" si="11">IF(CX7="",NA(),CX7)</f>
        <v>93</v>
      </c>
      <c r="CY6" s="35">
        <f t="shared" si="11"/>
        <v>93.73</v>
      </c>
      <c r="CZ6" s="35">
        <f t="shared" si="11"/>
        <v>93.48</v>
      </c>
      <c r="DA6" s="35">
        <f t="shared" si="11"/>
        <v>93.55</v>
      </c>
      <c r="DB6" s="35">
        <f t="shared" si="11"/>
        <v>90.64</v>
      </c>
      <c r="DC6" s="35">
        <f t="shared" si="11"/>
        <v>90.23</v>
      </c>
      <c r="DD6" s="35">
        <f t="shared" si="11"/>
        <v>90.15</v>
      </c>
      <c r="DE6" s="35">
        <f t="shared" si="11"/>
        <v>90.62</v>
      </c>
      <c r="DF6" s="35">
        <f t="shared" si="11"/>
        <v>90.13</v>
      </c>
      <c r="DG6" s="34" t="str">
        <f>IF(DG7="","",IF(DG7="-","【-】","【"&amp;SUBSTITUTE(TEXT(DG7,"#,##0.00"),"-","△")&amp;"】"))</f>
        <v>【89.93】</v>
      </c>
      <c r="DH6" s="35">
        <f>IF(DH7="",NA(),DH7)</f>
        <v>44.49</v>
      </c>
      <c r="DI6" s="35">
        <f t="shared" ref="DI6:DQ6" si="12">IF(DI7="",NA(),DI7)</f>
        <v>45.42</v>
      </c>
      <c r="DJ6" s="35">
        <f t="shared" si="12"/>
        <v>46.89</v>
      </c>
      <c r="DK6" s="35">
        <f t="shared" si="12"/>
        <v>48.13</v>
      </c>
      <c r="DL6" s="35">
        <f t="shared" si="12"/>
        <v>48</v>
      </c>
      <c r="DM6" s="35">
        <f t="shared" si="12"/>
        <v>43.24</v>
      </c>
      <c r="DN6" s="35">
        <f t="shared" si="12"/>
        <v>46.36</v>
      </c>
      <c r="DO6" s="35">
        <f t="shared" si="12"/>
        <v>47.37</v>
      </c>
      <c r="DP6" s="35">
        <f t="shared" si="12"/>
        <v>48.01</v>
      </c>
      <c r="DQ6" s="35">
        <f t="shared" si="12"/>
        <v>48.01</v>
      </c>
      <c r="DR6" s="34" t="str">
        <f>IF(DR7="","",IF(DR7="-","【-】","【"&amp;SUBSTITUTE(TEXT(DR7,"#,##0.00"),"-","△")&amp;"】"))</f>
        <v>【48.12】</v>
      </c>
      <c r="DS6" s="35">
        <f>IF(DS7="",NA(),DS7)</f>
        <v>9.1999999999999993</v>
      </c>
      <c r="DT6" s="35">
        <f t="shared" ref="DT6:EB6" si="13">IF(DT7="",NA(),DT7)</f>
        <v>20.5</v>
      </c>
      <c r="DU6" s="35">
        <f t="shared" si="13"/>
        <v>7.99</v>
      </c>
      <c r="DV6" s="35">
        <f t="shared" si="13"/>
        <v>19</v>
      </c>
      <c r="DW6" s="35">
        <f t="shared" si="13"/>
        <v>12.84</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1.1599999999999999</v>
      </c>
      <c r="EE6" s="35">
        <f t="shared" ref="EE6:EM6" si="14">IF(EE7="",NA(),EE7)</f>
        <v>1.08</v>
      </c>
      <c r="EF6" s="35">
        <f t="shared" si="14"/>
        <v>0.97</v>
      </c>
      <c r="EG6" s="35">
        <f t="shared" si="14"/>
        <v>1.21</v>
      </c>
      <c r="EH6" s="35">
        <f t="shared" si="14"/>
        <v>1.06</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382027</v>
      </c>
      <c r="D7" s="37">
        <v>46</v>
      </c>
      <c r="E7" s="37">
        <v>1</v>
      </c>
      <c r="F7" s="37">
        <v>0</v>
      </c>
      <c r="G7" s="37">
        <v>1</v>
      </c>
      <c r="H7" s="37" t="s">
        <v>105</v>
      </c>
      <c r="I7" s="37" t="s">
        <v>106</v>
      </c>
      <c r="J7" s="37" t="s">
        <v>107</v>
      </c>
      <c r="K7" s="37" t="s">
        <v>108</v>
      </c>
      <c r="L7" s="37" t="s">
        <v>109</v>
      </c>
      <c r="M7" s="37" t="s">
        <v>110</v>
      </c>
      <c r="N7" s="38" t="s">
        <v>111</v>
      </c>
      <c r="O7" s="38">
        <v>75.959999999999994</v>
      </c>
      <c r="P7" s="38">
        <v>96.7</v>
      </c>
      <c r="Q7" s="38">
        <v>2862</v>
      </c>
      <c r="R7" s="38">
        <v>161861</v>
      </c>
      <c r="S7" s="38">
        <v>419.14</v>
      </c>
      <c r="T7" s="38">
        <v>386.17</v>
      </c>
      <c r="U7" s="38">
        <v>155776</v>
      </c>
      <c r="V7" s="38">
        <v>129.88999999999999</v>
      </c>
      <c r="W7" s="38">
        <v>1199.29</v>
      </c>
      <c r="X7" s="38">
        <v>118.34</v>
      </c>
      <c r="Y7" s="38">
        <v>111.61</v>
      </c>
      <c r="Z7" s="38">
        <v>111.54</v>
      </c>
      <c r="AA7" s="38">
        <v>120.42</v>
      </c>
      <c r="AB7" s="38">
        <v>116.02</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243.2</v>
      </c>
      <c r="AU7" s="38">
        <v>182.78</v>
      </c>
      <c r="AV7" s="38">
        <v>201.4</v>
      </c>
      <c r="AW7" s="38">
        <v>211.5</v>
      </c>
      <c r="AX7" s="38">
        <v>224.99</v>
      </c>
      <c r="AY7" s="38">
        <v>628.34</v>
      </c>
      <c r="AZ7" s="38">
        <v>289.8</v>
      </c>
      <c r="BA7" s="38">
        <v>299.44</v>
      </c>
      <c r="BB7" s="38">
        <v>311.99</v>
      </c>
      <c r="BC7" s="38">
        <v>307.83</v>
      </c>
      <c r="BD7" s="38">
        <v>264.33999999999997</v>
      </c>
      <c r="BE7" s="38">
        <v>267.92</v>
      </c>
      <c r="BF7" s="38">
        <v>268.29000000000002</v>
      </c>
      <c r="BG7" s="38">
        <v>254.5</v>
      </c>
      <c r="BH7" s="38">
        <v>225.78</v>
      </c>
      <c r="BI7" s="38">
        <v>282.98</v>
      </c>
      <c r="BJ7" s="38">
        <v>297.13</v>
      </c>
      <c r="BK7" s="38">
        <v>301.99</v>
      </c>
      <c r="BL7" s="38">
        <v>298.08999999999997</v>
      </c>
      <c r="BM7" s="38">
        <v>291.77999999999997</v>
      </c>
      <c r="BN7" s="38">
        <v>295.44</v>
      </c>
      <c r="BO7" s="38">
        <v>274.27</v>
      </c>
      <c r="BP7" s="38">
        <v>102.31</v>
      </c>
      <c r="BQ7" s="38">
        <v>97.03</v>
      </c>
      <c r="BR7" s="38">
        <v>97.12</v>
      </c>
      <c r="BS7" s="38">
        <v>108.12</v>
      </c>
      <c r="BT7" s="38">
        <v>103.82</v>
      </c>
      <c r="BU7" s="38">
        <v>99.89</v>
      </c>
      <c r="BV7" s="38">
        <v>107.05</v>
      </c>
      <c r="BW7" s="38">
        <v>106.4</v>
      </c>
      <c r="BX7" s="38">
        <v>107.61</v>
      </c>
      <c r="BY7" s="38">
        <v>106.02</v>
      </c>
      <c r="BZ7" s="38">
        <v>104.36</v>
      </c>
      <c r="CA7" s="38">
        <v>135.30000000000001</v>
      </c>
      <c r="CB7" s="38">
        <v>142.99</v>
      </c>
      <c r="CC7" s="38">
        <v>142.71</v>
      </c>
      <c r="CD7" s="38">
        <v>137.4</v>
      </c>
      <c r="CE7" s="38">
        <v>142.9</v>
      </c>
      <c r="CF7" s="38">
        <v>165.34</v>
      </c>
      <c r="CG7" s="38">
        <v>155.09</v>
      </c>
      <c r="CH7" s="38">
        <v>156.29</v>
      </c>
      <c r="CI7" s="38">
        <v>155.69</v>
      </c>
      <c r="CJ7" s="38">
        <v>158.6</v>
      </c>
      <c r="CK7" s="38">
        <v>165.71</v>
      </c>
      <c r="CL7" s="38">
        <v>63.81</v>
      </c>
      <c r="CM7" s="38">
        <v>61.68</v>
      </c>
      <c r="CN7" s="38">
        <v>60.56</v>
      </c>
      <c r="CO7" s="38">
        <v>61.51</v>
      </c>
      <c r="CP7" s="38">
        <v>60.05</v>
      </c>
      <c r="CQ7" s="38">
        <v>62.15</v>
      </c>
      <c r="CR7" s="38">
        <v>61.61</v>
      </c>
      <c r="CS7" s="38">
        <v>62.34</v>
      </c>
      <c r="CT7" s="38">
        <v>62.46</v>
      </c>
      <c r="CU7" s="38">
        <v>62.88</v>
      </c>
      <c r="CV7" s="38">
        <v>60.41</v>
      </c>
      <c r="CW7" s="38">
        <v>93.23</v>
      </c>
      <c r="CX7" s="38">
        <v>93</v>
      </c>
      <c r="CY7" s="38">
        <v>93.73</v>
      </c>
      <c r="CZ7" s="38">
        <v>93.48</v>
      </c>
      <c r="DA7" s="38">
        <v>93.55</v>
      </c>
      <c r="DB7" s="38">
        <v>90.64</v>
      </c>
      <c r="DC7" s="38">
        <v>90.23</v>
      </c>
      <c r="DD7" s="38">
        <v>90.15</v>
      </c>
      <c r="DE7" s="38">
        <v>90.62</v>
      </c>
      <c r="DF7" s="38">
        <v>90.13</v>
      </c>
      <c r="DG7" s="38">
        <v>89.93</v>
      </c>
      <c r="DH7" s="38">
        <v>44.49</v>
      </c>
      <c r="DI7" s="38">
        <v>45.42</v>
      </c>
      <c r="DJ7" s="38">
        <v>46.89</v>
      </c>
      <c r="DK7" s="38">
        <v>48.13</v>
      </c>
      <c r="DL7" s="38">
        <v>48</v>
      </c>
      <c r="DM7" s="38">
        <v>43.24</v>
      </c>
      <c r="DN7" s="38">
        <v>46.36</v>
      </c>
      <c r="DO7" s="38">
        <v>47.37</v>
      </c>
      <c r="DP7" s="38">
        <v>48.01</v>
      </c>
      <c r="DQ7" s="38">
        <v>48.01</v>
      </c>
      <c r="DR7" s="38">
        <v>48.12</v>
      </c>
      <c r="DS7" s="38">
        <v>9.1999999999999993</v>
      </c>
      <c r="DT7" s="38">
        <v>20.5</v>
      </c>
      <c r="DU7" s="38">
        <v>7.99</v>
      </c>
      <c r="DV7" s="38">
        <v>19</v>
      </c>
      <c r="DW7" s="38">
        <v>12.84</v>
      </c>
      <c r="DX7" s="38">
        <v>12.21</v>
      </c>
      <c r="DY7" s="38">
        <v>13.57</v>
      </c>
      <c r="DZ7" s="38">
        <v>14.27</v>
      </c>
      <c r="EA7" s="38">
        <v>16.170000000000002</v>
      </c>
      <c r="EB7" s="38">
        <v>16.600000000000001</v>
      </c>
      <c r="EC7" s="38">
        <v>15.89</v>
      </c>
      <c r="ED7" s="38">
        <v>1.1599999999999999</v>
      </c>
      <c r="EE7" s="38">
        <v>1.08</v>
      </c>
      <c r="EF7" s="38">
        <v>0.97</v>
      </c>
      <c r="EG7" s="38">
        <v>1.21</v>
      </c>
      <c r="EH7" s="38">
        <v>1.06</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2019-01-25T02:53:36Z</cp:lastPrinted>
  <dcterms:created xsi:type="dcterms:W3CDTF">2018-12-03T08:37:12Z</dcterms:created>
  <dcterms:modified xsi:type="dcterms:W3CDTF">2019-01-31T01:44:43Z</dcterms:modified>
  <cp:category/>
</cp:coreProperties>
</file>