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8885" windowHeight="1164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ID8" i="4" s="1"/>
  <c r="X6" i="5"/>
  <c r="W6" i="5"/>
  <c r="V6" i="5"/>
  <c r="U6" i="5"/>
  <c r="B12" i="4" s="1"/>
  <c r="T6" i="5"/>
  <c r="S6" i="5"/>
  <c r="R6" i="5"/>
  <c r="Q6" i="5"/>
  <c r="AU10" i="4" s="1"/>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JJ80" i="4"/>
  <c r="HM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E55" i="4"/>
  <c r="P55" i="4"/>
  <c r="MN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E33" i="4"/>
  <c r="P33" i="4"/>
  <c r="JW12" i="4"/>
  <c r="ID12" i="4"/>
  <c r="EG12" i="4"/>
  <c r="CN12" i="4"/>
  <c r="AU12" i="4"/>
  <c r="ID10" i="4"/>
  <c r="FZ10" i="4"/>
  <c r="EG10" i="4"/>
  <c r="CN10" i="4"/>
  <c r="B10" i="4"/>
  <c r="LP8" i="4"/>
  <c r="JW8" i="4"/>
  <c r="EG8" i="4"/>
  <c r="B8" i="4"/>
  <c r="B6" i="4"/>
  <c r="HM78" i="4" l="1"/>
  <c r="FL54" i="4"/>
  <c r="FL32" i="4"/>
  <c r="CS78" i="4"/>
  <c r="MN32" i="4"/>
  <c r="BX54" i="4"/>
  <c r="BX32" i="4"/>
  <c r="MN54" i="4"/>
  <c r="MH78" i="4"/>
  <c r="IZ54" i="4"/>
  <c r="IZ32" i="4"/>
  <c r="C11" i="5"/>
  <c r="D11" i="5"/>
  <c r="E11" i="5"/>
  <c r="B11" i="5"/>
  <c r="AN78" i="4" l="1"/>
  <c r="AE54" i="4"/>
  <c r="AE32" i="4"/>
  <c r="KU54" i="4"/>
  <c r="HG32" i="4"/>
  <c r="FH78" i="4"/>
  <c r="DS54" i="4"/>
  <c r="DS32" i="4"/>
  <c r="KU32" i="4"/>
  <c r="KC78" i="4"/>
  <c r="HG54" i="4"/>
  <c r="EO78" i="4"/>
  <c r="DD54" i="4"/>
  <c r="DD32" i="4"/>
  <c r="P54" i="4"/>
  <c r="P32" i="4"/>
  <c r="KF32" i="4"/>
  <c r="U78" i="4"/>
  <c r="KF54" i="4"/>
  <c r="JJ78" i="4"/>
  <c r="GR54" i="4"/>
  <c r="GR32" i="4"/>
  <c r="LO78" i="4"/>
  <c r="IK54" i="4"/>
  <c r="IK32" i="4"/>
  <c r="GT78" i="4"/>
  <c r="EW54" i="4"/>
  <c r="BI54" i="4"/>
  <c r="BZ78" i="4"/>
  <c r="LY54" i="4"/>
  <c r="LY32" i="4"/>
  <c r="EW32" i="4"/>
  <c r="BI32" i="4"/>
  <c r="LJ54" i="4"/>
  <c r="LJ32" i="4"/>
  <c r="HV54" i="4"/>
  <c r="HV32" i="4"/>
  <c r="KV78" i="4"/>
  <c r="EH54" i="4"/>
  <c r="GA78" i="4"/>
  <c r="EH32" i="4"/>
  <c r="BG78" i="4"/>
  <c r="AT54" i="4"/>
  <c r="AT32" i="4"/>
</calcChain>
</file>

<file path=xl/sharedStrings.xml><?xml version="1.0" encoding="utf-8"?>
<sst xmlns="http://schemas.openxmlformats.org/spreadsheetml/2006/main" count="293" uniqueCount="148">
  <si>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</si>
  <si>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</si>
  <si>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</si>
  <si>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</si>
  <si>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</si>
  <si>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</si>
  <si>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</si>
  <si>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</si>
  <si>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</si>
  <si>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</si>
  <si>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</si>
  <si>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</si>
  <si>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</si>
  <si>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</si>
  <si>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</si>
  <si>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</si>
  <si>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</si>
  <si>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</si>
  <si>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</si>
  <si>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</si>
  <si>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</si>
  <si>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</si>
  <si>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</si>
  <si>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</si>
  <si>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</si>
  <si>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</si>
  <si>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</si>
  <si>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</si>
  <si>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</si>
  <si>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</si>
  <si>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</si>
  <si>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</si>
  <si>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</si>
  <si>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</si>
  <si>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</si>
  <si>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</si>
  <si>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</si>
  <si>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</si>
  <si>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</si>
  <si>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</si>
  <si>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</si>
  <si>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</si>
  <si>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</si>
  <si>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</si>
  <si>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</si>
  <si>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</si>
  <si>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</si>
  <si>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</si>
  <si>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</si>
  <si>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</si>
  <si>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</si>
  <si>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</si>
  <si>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</si>
  <si>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</si>
  <si>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</si>
  <si>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</si>
  <si>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</si>
  <si>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</si>
  <si>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</si>
  <si>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</si>
  <si>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</si>
  <si>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</si>
  <si>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</si>
  <si>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</si>
  <si>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</si>
  <si>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</si>
  <si>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</si>
  <si>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</si>
  <si>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</si>
  <si>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</si>
  <si>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</si>
  <si>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</si>
  <si>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</si>
  <si>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</si>
  <si>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</si>
  <si>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</si>
  <si>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</si>
  <si>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</si>
  <si>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</si>
  <si>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</si>
  <si>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</si>
  <si>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</si>
  <si>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</si>
  <si>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</si>
  <si>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</si>
  <si>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</si>
  <si>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</si>
  <si>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</si>
  <si>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</si>
  <si>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</si>
  <si>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</si>
  <si>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</si>
  <si>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</si>
  <si>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</si>
  <si>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</si>
  <si>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</si>
  <si>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</si>
  <si>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</si>
  <si>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</si>
  <si>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</si>
  <si>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</si>
  <si>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</si>
  <si>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</si>
  <si>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</si>
  <si>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</si>
  <si>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</si>
  <si>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</si>
  <si>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</si>
  <si>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</si>
  <si>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</si>
  <si>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</si>
  <si>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</si>
  <si>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</si>
  <si>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</si>
  <si>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</si>
  <si>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</si>
  <si>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</si>
  <si>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</si>
  <si>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</si>
  <si>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</si>
  <si>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</si>
  <si>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</si>
  <si>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</si>
  <si>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愛媛県</t>
  </si>
  <si>
    <t>西予市</t>
  </si>
  <si>
    <t>市立野村病院</t>
  </si>
  <si>
    <t>当然財務</t>
  </si>
  <si>
    <t>病院事業</t>
  </si>
  <si>
    <t>一般病院</t>
  </si>
  <si>
    <t>100床以上～200床未満</t>
  </si>
  <si>
    <t>直営</t>
  </si>
  <si>
    <t>-</t>
  </si>
  <si>
    <t>ド 訓</t>
  </si>
  <si>
    <t>救 へ 輪</t>
  </si>
  <si>
    <t>第１種該当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</si>
  <si>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</si>
  <si>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</si>
  <si>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</si>
  <si>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</si>
  <si>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</si>
  <si>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</si>
  <si>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</si>
  <si>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</si>
  <si>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</si>
  <si>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当市は、海岸部から四国カルストの高地までの広大な面積を有し、市内全域に集落が点在していることから、西予市民病院・野村病院の2病院を運営することにより、24時間365日の二次救急医療（輪番制）を行っている。市内に他の二次救急病院が存在しないため、救急医療において、当院及び西予市民病院の担う役割は大きい。また、県のへき地医療拠点病院の指定を受け、近隣市町の診療所に医師の派遣を行うほか、大規模災害時には医療拠点としての役割も期待される。</t>
    <phoneticPr fontId="5"/>
  </si>
  <si>
    <t xml:space="preserve">【①経常収支比率・②医業収支比率】
　経常収支比率は0.5％、医業収支比率は7.9％、それぞれ平均値を上回っているが、大規模改修（26年度）による減価償却費の影響も小さくないことから、圏域内人口の減少の中、更なる収益確保対策が必要である。
【③累積欠損金比率】
　該当数値なし
【④病床利用率】
　28年7月に地域包括ケア病床導入による病床再編を行っており、平均値を6.3％上回っている。今後も利用率向上に努める。
【⑤入院収益単価・⑥外来収益単価】
　両数値ともに平均値より低い水準で推移しているものの、経年比較では上昇傾向にある。診療加算の取得等により、引き続き上昇に努める。
【⑦職員給与費対医業収益比率】
　27年度は平均水準であったが、28年度は対前年度4.1％の減少となり、平均値を下回った。職員給与費の減少と地域包括ケア病床導入による入院収益の増加が主な要因である。
【⑧材料費対医業収益比率】
　平均値より低い同水準で推移している。材料費はほぼ同額であるが、28年度は対前年度0.6％の減少となった。地域包括ケア病床導入による入院収益の増加が主な要因である。
</t>
    <rPh sb="10" eb="12">
      <t>イギョウ</t>
    </rPh>
    <rPh sb="12" eb="14">
      <t>シュウシ</t>
    </rPh>
    <rPh sb="14" eb="16">
      <t>ヒリツ</t>
    </rPh>
    <rPh sb="122" eb="124">
      <t>ルイセキ</t>
    </rPh>
    <rPh sb="124" eb="127">
      <t>ケッソンキン</t>
    </rPh>
    <rPh sb="127" eb="129">
      <t>ヒリツ</t>
    </rPh>
    <rPh sb="141" eb="143">
      <t>ビョウショウ</t>
    </rPh>
    <rPh sb="143" eb="146">
      <t>リヨウリツ</t>
    </rPh>
    <rPh sb="210" eb="212">
      <t>ニュウイン</t>
    </rPh>
    <rPh sb="212" eb="214">
      <t>シュウエキ</t>
    </rPh>
    <rPh sb="214" eb="216">
      <t>タンカ</t>
    </rPh>
    <rPh sb="218" eb="220">
      <t>ガイライ</t>
    </rPh>
    <rPh sb="220" eb="222">
      <t>シュウエキ</t>
    </rPh>
    <rPh sb="222" eb="224">
      <t>タンカ</t>
    </rPh>
    <rPh sb="293" eb="295">
      <t>ショクイン</t>
    </rPh>
    <rPh sb="295" eb="297">
      <t>キュウヨ</t>
    </rPh>
    <rPh sb="297" eb="298">
      <t>ヒ</t>
    </rPh>
    <rPh sb="298" eb="299">
      <t>タイ</t>
    </rPh>
    <rPh sb="299" eb="301">
      <t>イギョウ</t>
    </rPh>
    <rPh sb="301" eb="303">
      <t>シュウエキ</t>
    </rPh>
    <rPh sb="303" eb="305">
      <t>ヒリツ</t>
    </rPh>
    <rPh sb="393" eb="396">
      <t>ザイリョウヒ</t>
    </rPh>
    <rPh sb="396" eb="397">
      <t>タイ</t>
    </rPh>
    <rPh sb="397" eb="399">
      <t>イギョウ</t>
    </rPh>
    <rPh sb="399" eb="401">
      <t>シュウエキ</t>
    </rPh>
    <rPh sb="401" eb="403">
      <t>ヒリツ</t>
    </rPh>
    <phoneticPr fontId="5"/>
  </si>
  <si>
    <t>【①有形固定資産減価償却率】
　平均値を若干超える水準で推移している。数値が高く、施設の老朽化傾向を示しているため、適切な更新計画が必要となる。
【②器械備品減価償却率】
　平均値に近い水準で推移しているものの、器械備品についても数値が高く、老朽化傾向を示しているため、適切な更新計画により数値の上昇を抑制していく必要がある。なお、28年度には、磁気共鳴画像診断装置（MRI）を更新した。
【③１床当たり有形固定資産】
　平均値よりも低い水準にあるが、現状でも減価償却費が医業収支比率・経常収支比率に及ぼす影響は小さくないことから、老朽化対策を含めて慎重な投資計画が必要となる。</t>
    <rPh sb="2" eb="4">
      <t>ユウケイ</t>
    </rPh>
    <rPh sb="4" eb="6">
      <t>コテイ</t>
    </rPh>
    <rPh sb="6" eb="8">
      <t>シサン</t>
    </rPh>
    <rPh sb="8" eb="10">
      <t>ゲンカ</t>
    </rPh>
    <rPh sb="10" eb="12">
      <t>ショウキャク</t>
    </rPh>
    <rPh sb="12" eb="13">
      <t>リツ</t>
    </rPh>
    <rPh sb="75" eb="77">
      <t>キカイ</t>
    </rPh>
    <rPh sb="77" eb="79">
      <t>ビヒン</t>
    </rPh>
    <rPh sb="79" eb="81">
      <t>ゲンカ</t>
    </rPh>
    <rPh sb="81" eb="83">
      <t>ショウキャク</t>
    </rPh>
    <rPh sb="83" eb="84">
      <t>リツ</t>
    </rPh>
    <rPh sb="198" eb="199">
      <t>ショウ</t>
    </rPh>
    <rPh sb="199" eb="200">
      <t>ア</t>
    </rPh>
    <rPh sb="202" eb="204">
      <t>ユウケイ</t>
    </rPh>
    <rPh sb="204" eb="206">
      <t>コテイ</t>
    </rPh>
    <rPh sb="206" eb="208">
      <t>シサン</t>
    </rPh>
    <phoneticPr fontId="5"/>
  </si>
  <si>
    <t xml:space="preserve">　28年度は、地域包括ケア病床の導入により、医業収支比率・経常収支比率ともに改善が見られた。しかしながら、圏域内人口の減少に伴い、経年で見ると患者数は減少傾向にあり、一般会計からの繰り入れ後の経常収支比率は100％未満、単年度赤字を計上している状況である。
　当院においても看護師等の医療スタッフの不足は慢性化しており、更なる収益確保のためにも、医療提供体制に応じた医療スタッフの確保が喫緊の課題である。その方策として、28年度より奨学資金制度を創設したところである。
　へき地医療、救急医療、災害医療等の地域における役割を継続的に担うためにも、医療スタッフの確保等を通じた収益の増加を図るとともに、新病院改革プランに基づき、西予市民病院・野村病院の機能分担を着実に進めていく必要が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</si>
</sst>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15" fillId="0" borderId="8" xfId="1" applyFont="1" applyBorder="1" applyAlignment="1" applyProtection="1">
      <alignment horizontal="left" vertical="top" wrapText="1"/>
      <protection locked="0"/>
    </xf>
    <xf numFmtId="0" fontId="15" fillId="0" borderId="0" xfId="1" applyFont="1" applyBorder="1" applyAlignment="1" applyProtection="1">
      <alignment horizontal="left" vertical="top" wrapText="1"/>
      <protection locked="0"/>
    </xf>
    <xf numFmtId="0" fontId="15" fillId="0" borderId="9" xfId="1" applyFont="1" applyBorder="1" applyAlignment="1" applyProtection="1">
      <alignment horizontal="left" vertical="top" wrapText="1"/>
      <protection locked="0"/>
    </xf>
    <xf numFmtId="0" fontId="15" fillId="0" borderId="10" xfId="1" applyFont="1" applyBorder="1" applyAlignment="1" applyProtection="1">
      <alignment horizontal="left" vertical="top" wrapText="1"/>
      <protection locked="0"/>
    </xf>
    <xf numFmtId="0" fontId="15" fillId="0" borderId="1" xfId="1" applyFont="1" applyBorder="1" applyAlignment="1" applyProtection="1">
      <alignment horizontal="left" vertical="top" wrapText="1"/>
      <protection locked="0"/>
    </xf>
    <xf numFmtId="0" fontId="1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76.599999999999994</c:v>
                </c:pt>
                <c:pt idx="1">
                  <c:v>77.8</c:v>
                </c:pt>
                <c:pt idx="2">
                  <c:v>72.400000000000006</c:v>
                </c:pt>
                <c:pt idx="3">
                  <c:v>70.900000000000006</c:v>
                </c:pt>
                <c:pt idx="4">
                  <c:v>76.099999999999994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5871232"/>
        <c:axId val="1258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5871232"/>
        <c:axId val="125873152"/>
      </c:lineChart>
      <c:dateAx>
        <c:axId val="125871232"/>
        <c:scaling>
          <c:orientation val="minMax"/>
        </c:scaling>
        <c:delete val="1"/>
        <c:axPos val="b"/>
        <c:numFmt formatCode="ge" sourceLinked="1"/>
        <c:majorTickMark val="none"/>
        <c:minorTickMark val="none"/>
        <c:tickLblPos val="none"/>
        <c:crossAx val="125873152"/>
        <c:crosses val="autoZero"/>
        <c:auto val="1"/>
        <c:lblOffset val="100"/>
        <c:baseTimeUnit val="years"/>
      </c:dateAx>
      <c:valAx>
        <c:axId val="12587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87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3432448"/>
        <c:axId val="13343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3432448"/>
        <c:axId val="133434368"/>
      </c:lineChart>
      <c:dateAx>
        <c:axId val="133432448"/>
        <c:scaling>
          <c:orientation val="minMax"/>
        </c:scaling>
        <c:delete val="1"/>
        <c:axPos val="b"/>
        <c:numFmt formatCode="ge" sourceLinked="1"/>
        <c:majorTickMark val="none"/>
        <c:minorTickMark val="none"/>
        <c:tickLblPos val="none"/>
        <c:crossAx val="133434368"/>
        <c:crosses val="autoZero"/>
        <c:auto val="1"/>
        <c:lblOffset val="100"/>
        <c:baseTimeUnit val="years"/>
      </c:dateAx>
      <c:valAx>
        <c:axId val="133434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43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102.2</c:v>
                </c:pt>
                <c:pt idx="1">
                  <c:v>98.9</c:v>
                </c:pt>
                <c:pt idx="2">
                  <c:v>91.8</c:v>
                </c:pt>
                <c:pt idx="3">
                  <c:v>87.2</c:v>
                </c:pt>
                <c:pt idx="4">
                  <c:v>92.1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3485312"/>
        <c:axId val="1334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3485312"/>
        <c:axId val="133487232"/>
      </c:lineChart>
      <c:dateAx>
        <c:axId val="133485312"/>
        <c:scaling>
          <c:orientation val="minMax"/>
        </c:scaling>
        <c:delete val="1"/>
        <c:axPos val="b"/>
        <c:numFmt formatCode="ge" sourceLinked="1"/>
        <c:majorTickMark val="none"/>
        <c:minorTickMark val="none"/>
        <c:tickLblPos val="none"/>
        <c:crossAx val="133487232"/>
        <c:crosses val="autoZero"/>
        <c:auto val="1"/>
        <c:lblOffset val="100"/>
        <c:baseTimeUnit val="years"/>
      </c:dateAx>
      <c:valAx>
        <c:axId val="13348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48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103.3</c:v>
                </c:pt>
                <c:pt idx="1">
                  <c:v>100.7</c:v>
                </c:pt>
                <c:pt idx="2">
                  <c:v>95.1</c:v>
                </c:pt>
                <c:pt idx="3">
                  <c:v>90.5</c:v>
                </c:pt>
                <c:pt idx="4">
                  <c:v>97.2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4050176"/>
        <c:axId val="13405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4050176"/>
        <c:axId val="134052096"/>
      </c:lineChart>
      <c:dateAx>
        <c:axId val="134050176"/>
        <c:scaling>
          <c:orientation val="minMax"/>
        </c:scaling>
        <c:delete val="1"/>
        <c:axPos val="b"/>
        <c:numFmt formatCode="ge" sourceLinked="1"/>
        <c:majorTickMark val="none"/>
        <c:minorTickMark val="none"/>
        <c:tickLblPos val="none"/>
        <c:crossAx val="134052096"/>
        <c:crosses val="autoZero"/>
        <c:auto val="1"/>
        <c:lblOffset val="100"/>
        <c:baseTimeUnit val="years"/>
      </c:dateAx>
      <c:valAx>
        <c:axId val="13405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405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60.6</c:v>
                </c:pt>
                <c:pt idx="1">
                  <c:v>60.1</c:v>
                </c:pt>
                <c:pt idx="2">
                  <c:v>55.3</c:v>
                </c:pt>
                <c:pt idx="3">
                  <c:v>58.2</c:v>
                </c:pt>
                <c:pt idx="4">
                  <c:v>58.6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34234112"/>
        <c:axId val="1342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34234112"/>
        <c:axId val="134236032"/>
      </c:lineChart>
      <c:dateAx>
        <c:axId val="134234112"/>
        <c:scaling>
          <c:orientation val="minMax"/>
        </c:scaling>
        <c:delete val="1"/>
        <c:axPos val="b"/>
        <c:numFmt formatCode="ge" sourceLinked="1"/>
        <c:majorTickMark val="none"/>
        <c:minorTickMark val="none"/>
        <c:tickLblPos val="none"/>
        <c:crossAx val="134236032"/>
        <c:crosses val="autoZero"/>
        <c:auto val="1"/>
        <c:lblOffset val="100"/>
        <c:baseTimeUnit val="years"/>
      </c:dateAx>
      <c:valAx>
        <c:axId val="13423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23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78.5</c:v>
                </c:pt>
                <c:pt idx="1">
                  <c:v>75.900000000000006</c:v>
                </c:pt>
                <c:pt idx="2">
                  <c:v>66.400000000000006</c:v>
                </c:pt>
                <c:pt idx="3">
                  <c:v>68.900000000000006</c:v>
                </c:pt>
                <c:pt idx="4">
                  <c:v>64.2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34275072"/>
        <c:axId val="13427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34275072"/>
        <c:axId val="134276992"/>
      </c:lineChart>
      <c:dateAx>
        <c:axId val="134275072"/>
        <c:scaling>
          <c:orientation val="minMax"/>
        </c:scaling>
        <c:delete val="1"/>
        <c:axPos val="b"/>
        <c:numFmt formatCode="ge" sourceLinked="1"/>
        <c:majorTickMark val="none"/>
        <c:minorTickMark val="none"/>
        <c:tickLblPos val="none"/>
        <c:crossAx val="134276992"/>
        <c:crosses val="autoZero"/>
        <c:auto val="1"/>
        <c:lblOffset val="100"/>
        <c:baseTimeUnit val="years"/>
      </c:dateAx>
      <c:valAx>
        <c:axId val="13427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27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26481583</c:v>
                </c:pt>
                <c:pt idx="1">
                  <c:v>26265725</c:v>
                </c:pt>
                <c:pt idx="2">
                  <c:v>31041044</c:v>
                </c:pt>
                <c:pt idx="3">
                  <c:v>31174123</c:v>
                </c:pt>
                <c:pt idx="4">
                  <c:v>32673385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34319104"/>
        <c:axId val="13433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34319104"/>
        <c:axId val="134333568"/>
      </c:lineChart>
      <c:dateAx>
        <c:axId val="134319104"/>
        <c:scaling>
          <c:orientation val="minMax"/>
        </c:scaling>
        <c:delete val="1"/>
        <c:axPos val="b"/>
        <c:numFmt formatCode="ge" sourceLinked="1"/>
        <c:majorTickMark val="none"/>
        <c:minorTickMark val="none"/>
        <c:tickLblPos val="none"/>
        <c:crossAx val="134333568"/>
        <c:crosses val="autoZero"/>
        <c:auto val="1"/>
        <c:lblOffset val="100"/>
        <c:baseTimeUnit val="years"/>
      </c:dateAx>
      <c:valAx>
        <c:axId val="134333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431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14.9</c:v>
                </c:pt>
                <c:pt idx="1">
                  <c:v>15.2</c:v>
                </c:pt>
                <c:pt idx="2">
                  <c:v>14.8</c:v>
                </c:pt>
                <c:pt idx="3">
                  <c:v>14.5</c:v>
                </c:pt>
                <c:pt idx="4">
                  <c:v>13.9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4371968"/>
        <c:axId val="1343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4371968"/>
        <c:axId val="134374144"/>
      </c:lineChart>
      <c:dateAx>
        <c:axId val="134371968"/>
        <c:scaling>
          <c:orientation val="minMax"/>
        </c:scaling>
        <c:delete val="1"/>
        <c:axPos val="b"/>
        <c:numFmt formatCode="ge" sourceLinked="1"/>
        <c:majorTickMark val="none"/>
        <c:minorTickMark val="none"/>
        <c:tickLblPos val="none"/>
        <c:crossAx val="134374144"/>
        <c:crosses val="autoZero"/>
        <c:auto val="1"/>
        <c:lblOffset val="100"/>
        <c:baseTimeUnit val="years"/>
      </c:dateAx>
      <c:valAx>
        <c:axId val="13437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37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64.7</c:v>
                </c:pt>
                <c:pt idx="1">
                  <c:v>61.1</c:v>
                </c:pt>
                <c:pt idx="2">
                  <c:v>66.599999999999994</c:v>
                </c:pt>
                <c:pt idx="3">
                  <c:v>63.3</c:v>
                </c:pt>
                <c:pt idx="4">
                  <c:v>59.2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4486272"/>
        <c:axId val="1344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4486272"/>
        <c:axId val="134492544"/>
      </c:lineChart>
      <c:dateAx>
        <c:axId val="134486272"/>
        <c:scaling>
          <c:orientation val="minMax"/>
        </c:scaling>
        <c:delete val="1"/>
        <c:axPos val="b"/>
        <c:numFmt formatCode="ge" sourceLinked="1"/>
        <c:majorTickMark val="none"/>
        <c:minorTickMark val="none"/>
        <c:tickLblPos val="none"/>
        <c:crossAx val="134492544"/>
        <c:crosses val="autoZero"/>
        <c:auto val="1"/>
        <c:lblOffset val="100"/>
        <c:baseTimeUnit val="years"/>
      </c:dateAx>
      <c:valAx>
        <c:axId val="13449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48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5235</c:v>
                </c:pt>
                <c:pt idx="1">
                  <c:v>5405</c:v>
                </c:pt>
                <c:pt idx="2">
                  <c:v>5694</c:v>
                </c:pt>
                <c:pt idx="3">
                  <c:v>5882</c:v>
                </c:pt>
                <c:pt idx="4">
                  <c:v>6360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4510464"/>
        <c:axId val="1345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4510464"/>
        <c:axId val="134524928"/>
      </c:lineChart>
      <c:dateAx>
        <c:axId val="134510464"/>
        <c:scaling>
          <c:orientation val="minMax"/>
        </c:scaling>
        <c:delete val="1"/>
        <c:axPos val="b"/>
        <c:numFmt formatCode="ge" sourceLinked="1"/>
        <c:majorTickMark val="none"/>
        <c:minorTickMark val="none"/>
        <c:tickLblPos val="none"/>
        <c:crossAx val="134524928"/>
        <c:crosses val="autoZero"/>
        <c:auto val="1"/>
        <c:lblOffset val="100"/>
        <c:baseTimeUnit val="years"/>
      </c:dateAx>
      <c:valAx>
        <c:axId val="134524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451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28721</c:v>
                </c:pt>
                <c:pt idx="1">
                  <c:v>29245</c:v>
                </c:pt>
                <c:pt idx="2">
                  <c:v>29865</c:v>
                </c:pt>
                <c:pt idx="3">
                  <c:v>29371</c:v>
                </c:pt>
                <c:pt idx="4">
                  <c:v>29907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4575616"/>
        <c:axId val="1345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4575616"/>
        <c:axId val="134577536"/>
      </c:lineChart>
      <c:dateAx>
        <c:axId val="134575616"/>
        <c:scaling>
          <c:orientation val="minMax"/>
        </c:scaling>
        <c:delete val="1"/>
        <c:axPos val="b"/>
        <c:numFmt formatCode="ge" sourceLinked="1"/>
        <c:majorTickMark val="none"/>
        <c:minorTickMark val="none"/>
        <c:tickLblPos val="none"/>
        <c:crossAx val="134577536"/>
        <c:crosses val="autoZero"/>
        <c:auto val="1"/>
        <c:lblOffset val="100"/>
        <c:baseTimeUnit val="years"/>
      </c:dateAx>
      <c:valAx>
        <c:axId val="134577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457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J22" zoomScale="75" zoomScaleNormal="75"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row>
    <row r="3" spans="1:388" ht="9.75" customHeight="1">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row>
    <row r="4" spans="1:388" ht="9.75" customHeight="1">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8" t="str">
        <f>データ!H6</f>
        <v>愛媛県西予市　市立野村病院</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4"/>
      <c r="NJ7" s="7" t="s">
        <v>9</v>
      </c>
      <c r="NK7" s="8"/>
      <c r="NL7" s="8"/>
      <c r="NM7" s="8"/>
      <c r="NN7" s="8"/>
      <c r="NO7" s="8"/>
      <c r="NP7" s="8"/>
      <c r="NQ7" s="8"/>
      <c r="NR7" s="8"/>
      <c r="NS7" s="8"/>
      <c r="NT7" s="8"/>
      <c r="NU7" s="8"/>
      <c r="NV7" s="8"/>
      <c r="NW7" s="9"/>
      <c r="NX7" s="4"/>
    </row>
    <row r="8" spans="1:388" ht="18.75" customHeight="1">
      <c r="A8" s="2"/>
      <c r="B8" s="129" t="str">
        <f>データ!K6</f>
        <v>当然財務</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1"/>
      <c r="AU8" s="129" t="str">
        <f>データ!L6</f>
        <v>病院事業</v>
      </c>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1"/>
      <c r="CN8" s="129" t="str">
        <f>データ!M6</f>
        <v>一般病院</v>
      </c>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1"/>
      <c r="EG8" s="129" t="str">
        <f>データ!N6</f>
        <v>100床以上～200床未満</v>
      </c>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0"/>
      <c r="FP8" s="130"/>
      <c r="FQ8" s="130"/>
      <c r="FR8" s="130"/>
      <c r="FS8" s="130"/>
      <c r="FT8" s="130"/>
      <c r="FU8" s="130"/>
      <c r="FV8" s="130"/>
      <c r="FW8" s="130"/>
      <c r="FX8" s="130"/>
      <c r="FY8" s="131"/>
      <c r="FZ8" s="144" t="s">
        <v>143</v>
      </c>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6"/>
      <c r="ID8" s="125">
        <f>データ!Y6</f>
        <v>109</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データ!Z6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データ!AA6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4"/>
      <c r="NJ8" s="142" t="s">
        <v>10</v>
      </c>
      <c r="NK8" s="143"/>
      <c r="NL8" s="10" t="s">
        <v>11</v>
      </c>
      <c r="NM8" s="11"/>
      <c r="NN8" s="11"/>
      <c r="NO8" s="11"/>
      <c r="NP8" s="11"/>
      <c r="NQ8" s="11"/>
      <c r="NR8" s="11"/>
      <c r="NS8" s="11"/>
      <c r="NT8" s="11"/>
      <c r="NU8" s="11"/>
      <c r="NV8" s="11"/>
      <c r="NW8" s="12"/>
      <c r="NX8" s="4"/>
    </row>
    <row r="9" spans="1:388" ht="18.75" customHeight="1">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4"/>
      <c r="NJ9" s="140" t="s">
        <v>20</v>
      </c>
      <c r="NK9" s="141"/>
      <c r="NL9" s="13" t="s">
        <v>21</v>
      </c>
      <c r="NM9" s="14"/>
      <c r="NN9" s="14"/>
      <c r="NO9" s="14"/>
      <c r="NP9" s="14"/>
      <c r="NQ9" s="14"/>
      <c r="NR9" s="14"/>
      <c r="NS9" s="14"/>
      <c r="NT9" s="14"/>
      <c r="NU9" s="15"/>
      <c r="NV9" s="15"/>
      <c r="NW9" s="16"/>
      <c r="NX9" s="4"/>
    </row>
    <row r="10" spans="1:388" ht="18.75" customHeight="1">
      <c r="A10" s="2"/>
      <c r="B10" s="129" t="str">
        <f>データ!P6</f>
        <v>直営</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1"/>
      <c r="AU10" s="125">
        <f>データ!Q6</f>
        <v>9</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29" t="str">
        <f>データ!R6</f>
        <v>-</v>
      </c>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1"/>
      <c r="EG10" s="129" t="str">
        <f>データ!S6</f>
        <v>ド 訓</v>
      </c>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c r="FL10" s="130"/>
      <c r="FM10" s="130"/>
      <c r="FN10" s="130"/>
      <c r="FO10" s="130"/>
      <c r="FP10" s="130"/>
      <c r="FQ10" s="130"/>
      <c r="FR10" s="130"/>
      <c r="FS10" s="130"/>
      <c r="FT10" s="130"/>
      <c r="FU10" s="130"/>
      <c r="FV10" s="130"/>
      <c r="FW10" s="130"/>
      <c r="FX10" s="130"/>
      <c r="FY10" s="131"/>
      <c r="FZ10" s="129" t="str">
        <f>データ!T6</f>
        <v>救 へ 輪</v>
      </c>
      <c r="GA10" s="130"/>
      <c r="GB10" s="130"/>
      <c r="GC10" s="130"/>
      <c r="GD10" s="130"/>
      <c r="GE10" s="130"/>
      <c r="GF10" s="130"/>
      <c r="GG10" s="130"/>
      <c r="GH10" s="130"/>
      <c r="GI10" s="130"/>
      <c r="GJ10" s="130"/>
      <c r="GK10" s="130"/>
      <c r="GL10" s="130"/>
      <c r="GM10" s="130"/>
      <c r="GN10" s="130"/>
      <c r="GO10" s="130"/>
      <c r="GP10" s="130"/>
      <c r="GQ10" s="130"/>
      <c r="GR10" s="130"/>
      <c r="GS10" s="130"/>
      <c r="GT10" s="130"/>
      <c r="GU10" s="130"/>
      <c r="GV10" s="130"/>
      <c r="GW10" s="130"/>
      <c r="GX10" s="130"/>
      <c r="GY10" s="130"/>
      <c r="GZ10" s="130"/>
      <c r="HA10" s="130"/>
      <c r="HB10" s="130"/>
      <c r="HC10" s="130"/>
      <c r="HD10" s="130"/>
      <c r="HE10" s="130"/>
      <c r="HF10" s="130"/>
      <c r="HG10" s="130"/>
      <c r="HH10" s="130"/>
      <c r="HI10" s="130"/>
      <c r="HJ10" s="130"/>
      <c r="HK10" s="130"/>
      <c r="HL10" s="130"/>
      <c r="HM10" s="130"/>
      <c r="HN10" s="130"/>
      <c r="HO10" s="130"/>
      <c r="HP10" s="130"/>
      <c r="HQ10" s="130"/>
      <c r="HR10" s="131"/>
      <c r="ID10" s="125" t="str">
        <f>データ!AB6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データ!AC6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データ!AD6</f>
        <v>109</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35" t="s">
        <v>22</v>
      </c>
      <c r="NK10" s="136"/>
      <c r="NL10" s="17" t="s">
        <v>23</v>
      </c>
      <c r="NM10" s="18"/>
      <c r="NN10" s="18"/>
      <c r="NO10" s="18"/>
      <c r="NP10" s="18"/>
      <c r="NQ10" s="18"/>
      <c r="NR10" s="18"/>
      <c r="NS10" s="18"/>
      <c r="NT10" s="18"/>
      <c r="NU10" s="18"/>
      <c r="NV10" s="18"/>
      <c r="NW10" s="19"/>
      <c r="NX10" s="4"/>
    </row>
    <row r="11" spans="1:388" ht="18.75" customHeight="1">
      <c r="A11" s="2"/>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ID11" s="137" t="s">
        <v>28</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29</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30</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20"/>
      <c r="NJ11" s="4"/>
      <c r="NK11" s="4"/>
      <c r="NL11" s="4"/>
      <c r="NM11" s="4"/>
      <c r="NN11" s="4"/>
      <c r="NO11" s="4"/>
      <c r="NP11" s="4"/>
      <c r="NQ11" s="4"/>
      <c r="NR11" s="4"/>
      <c r="NS11" s="4"/>
      <c r="NT11" s="4"/>
      <c r="NU11" s="4"/>
      <c r="NV11" s="4"/>
      <c r="NW11" s="4"/>
      <c r="NX11" s="4"/>
    </row>
    <row r="12" spans="1:388" ht="18.75" customHeight="1">
      <c r="A12" s="2"/>
      <c r="B12" s="125">
        <f>データ!U6</f>
        <v>39767</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6782</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29" t="str">
        <f>データ!W6</f>
        <v>第１種該当</v>
      </c>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1"/>
      <c r="EG12" s="129" t="str">
        <f>データ!X6</f>
        <v>１０：１</v>
      </c>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0"/>
      <c r="FL12" s="130"/>
      <c r="FM12" s="130"/>
      <c r="FN12" s="130"/>
      <c r="FO12" s="130"/>
      <c r="FP12" s="130"/>
      <c r="FQ12" s="130"/>
      <c r="FR12" s="130"/>
      <c r="FS12" s="130"/>
      <c r="FT12" s="130"/>
      <c r="FU12" s="130"/>
      <c r="FV12" s="130"/>
      <c r="FW12" s="130"/>
      <c r="FX12" s="130"/>
      <c r="FY12" s="131"/>
      <c r="ID12" s="125">
        <f>データ!AE6</f>
        <v>109</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データ!AF6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データ!AG6</f>
        <v>109</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20"/>
      <c r="NJ12" s="4"/>
      <c r="NK12" s="4"/>
      <c r="NL12" s="4"/>
      <c r="NM12" s="4"/>
      <c r="NN12" s="4"/>
      <c r="NO12" s="4"/>
      <c r="NP12" s="4"/>
      <c r="NQ12" s="4"/>
      <c r="NR12" s="4"/>
      <c r="NS12" s="4"/>
      <c r="NT12" s="4"/>
      <c r="NU12" s="4"/>
      <c r="NV12" s="4"/>
      <c r="NW12" s="4"/>
      <c r="NX12" s="4"/>
    </row>
    <row r="13" spans="1:388" ht="17.25" customHeight="1">
      <c r="A13" s="2"/>
      <c r="B13" s="128" t="s">
        <v>31</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20"/>
      <c r="NJ13" s="21"/>
      <c r="NK13" s="21"/>
      <c r="NL13" s="21"/>
      <c r="NM13" s="21"/>
      <c r="NN13" s="21"/>
      <c r="NO13" s="21"/>
      <c r="NP13" s="21"/>
      <c r="NQ13" s="21"/>
      <c r="NR13" s="21"/>
      <c r="NS13" s="21"/>
      <c r="NT13" s="21"/>
      <c r="NU13" s="21"/>
      <c r="NV13" s="21"/>
      <c r="NW13" s="21"/>
      <c r="NX13" s="21"/>
    </row>
    <row r="14" spans="1:388" ht="17.25" customHeight="1">
      <c r="A14" s="2"/>
      <c r="B14" s="128" t="s">
        <v>32</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20"/>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32" t="s">
        <v>144</v>
      </c>
      <c r="NK16" s="133"/>
      <c r="NL16" s="133"/>
      <c r="NM16" s="133"/>
      <c r="NN16" s="133"/>
      <c r="NO16" s="133"/>
      <c r="NP16" s="133"/>
      <c r="NQ16" s="133"/>
      <c r="NR16" s="133"/>
      <c r="NS16" s="133"/>
      <c r="NT16" s="133"/>
      <c r="NU16" s="133"/>
      <c r="NV16" s="133"/>
      <c r="NW16" s="133"/>
      <c r="NX16" s="134"/>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08"/>
      <c r="NK17" s="109"/>
      <c r="NL17" s="109"/>
      <c r="NM17" s="109"/>
      <c r="NN17" s="109"/>
      <c r="NO17" s="109"/>
      <c r="NP17" s="109"/>
      <c r="NQ17" s="109"/>
      <c r="NR17" s="109"/>
      <c r="NS17" s="109"/>
      <c r="NT17" s="109"/>
      <c r="NU17" s="109"/>
      <c r="NV17" s="109"/>
      <c r="NW17" s="109"/>
      <c r="NX17" s="110"/>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8"/>
      <c r="NK18" s="109"/>
      <c r="NL18" s="109"/>
      <c r="NM18" s="109"/>
      <c r="NN18" s="109"/>
      <c r="NO18" s="109"/>
      <c r="NP18" s="109"/>
      <c r="NQ18" s="109"/>
      <c r="NR18" s="109"/>
      <c r="NS18" s="109"/>
      <c r="NT18" s="109"/>
      <c r="NU18" s="109"/>
      <c r="NV18" s="109"/>
      <c r="NW18" s="109"/>
      <c r="NX18" s="110"/>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8"/>
      <c r="NK19" s="109"/>
      <c r="NL19" s="109"/>
      <c r="NM19" s="109"/>
      <c r="NN19" s="109"/>
      <c r="NO19" s="109"/>
      <c r="NP19" s="109"/>
      <c r="NQ19" s="109"/>
      <c r="NR19" s="109"/>
      <c r="NS19" s="109"/>
      <c r="NT19" s="109"/>
      <c r="NU19" s="109"/>
      <c r="NV19" s="109"/>
      <c r="NW19" s="109"/>
      <c r="NX19" s="110"/>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8"/>
      <c r="NK20" s="109"/>
      <c r="NL20" s="109"/>
      <c r="NM20" s="109"/>
      <c r="NN20" s="109"/>
      <c r="NO20" s="109"/>
      <c r="NP20" s="109"/>
      <c r="NQ20" s="109"/>
      <c r="NR20" s="109"/>
      <c r="NS20" s="109"/>
      <c r="NT20" s="109"/>
      <c r="NU20" s="109"/>
      <c r="NV20" s="109"/>
      <c r="NW20" s="109"/>
      <c r="NX20" s="110"/>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8"/>
      <c r="NK21" s="109"/>
      <c r="NL21" s="109"/>
      <c r="NM21" s="109"/>
      <c r="NN21" s="109"/>
      <c r="NO21" s="109"/>
      <c r="NP21" s="109"/>
      <c r="NQ21" s="109"/>
      <c r="NR21" s="109"/>
      <c r="NS21" s="109"/>
      <c r="NT21" s="109"/>
      <c r="NU21" s="109"/>
      <c r="NV21" s="109"/>
      <c r="NW21" s="109"/>
      <c r="NX21" s="110"/>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8"/>
      <c r="NK22" s="109"/>
      <c r="NL22" s="109"/>
      <c r="NM22" s="109"/>
      <c r="NN22" s="109"/>
      <c r="NO22" s="109"/>
      <c r="NP22" s="109"/>
      <c r="NQ22" s="109"/>
      <c r="NR22" s="109"/>
      <c r="NS22" s="109"/>
      <c r="NT22" s="109"/>
      <c r="NU22" s="109"/>
      <c r="NV22" s="109"/>
      <c r="NW22" s="109"/>
      <c r="NX22" s="110"/>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8"/>
      <c r="NK23" s="109"/>
      <c r="NL23" s="109"/>
      <c r="NM23" s="109"/>
      <c r="NN23" s="109"/>
      <c r="NO23" s="109"/>
      <c r="NP23" s="109"/>
      <c r="NQ23" s="109"/>
      <c r="NR23" s="109"/>
      <c r="NS23" s="109"/>
      <c r="NT23" s="109"/>
      <c r="NU23" s="109"/>
      <c r="NV23" s="109"/>
      <c r="NW23" s="109"/>
      <c r="NX23" s="110"/>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8"/>
      <c r="NK24" s="109"/>
      <c r="NL24" s="109"/>
      <c r="NM24" s="109"/>
      <c r="NN24" s="109"/>
      <c r="NO24" s="109"/>
      <c r="NP24" s="109"/>
      <c r="NQ24" s="109"/>
      <c r="NR24" s="109"/>
      <c r="NS24" s="109"/>
      <c r="NT24" s="109"/>
      <c r="NU24" s="109"/>
      <c r="NV24" s="109"/>
      <c r="NW24" s="109"/>
      <c r="NX24" s="110"/>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1"/>
      <c r="NK25" s="112"/>
      <c r="NL25" s="112"/>
      <c r="NM25" s="112"/>
      <c r="NN25" s="112"/>
      <c r="NO25" s="112"/>
      <c r="NP25" s="112"/>
      <c r="NQ25" s="112"/>
      <c r="NR25" s="112"/>
      <c r="NS25" s="112"/>
      <c r="NT25" s="112"/>
      <c r="NU25" s="112"/>
      <c r="NV25" s="112"/>
      <c r="NW25" s="112"/>
      <c r="NX25" s="113"/>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145</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99" t="s">
        <v>37</v>
      </c>
      <c r="H33" s="99"/>
      <c r="I33" s="99"/>
      <c r="J33" s="99"/>
      <c r="K33" s="99"/>
      <c r="L33" s="99"/>
      <c r="M33" s="99"/>
      <c r="N33" s="99"/>
      <c r="O33" s="99"/>
      <c r="P33" s="100">
        <f>データ!AH7</f>
        <v>103.3</v>
      </c>
      <c r="Q33" s="101"/>
      <c r="R33" s="101"/>
      <c r="S33" s="101"/>
      <c r="T33" s="101"/>
      <c r="U33" s="101"/>
      <c r="V33" s="101"/>
      <c r="W33" s="101"/>
      <c r="X33" s="101"/>
      <c r="Y33" s="101"/>
      <c r="Z33" s="101"/>
      <c r="AA33" s="101"/>
      <c r="AB33" s="101"/>
      <c r="AC33" s="101"/>
      <c r="AD33" s="102"/>
      <c r="AE33" s="100">
        <f>データ!AI7</f>
        <v>100.7</v>
      </c>
      <c r="AF33" s="101"/>
      <c r="AG33" s="101"/>
      <c r="AH33" s="101"/>
      <c r="AI33" s="101"/>
      <c r="AJ33" s="101"/>
      <c r="AK33" s="101"/>
      <c r="AL33" s="101"/>
      <c r="AM33" s="101"/>
      <c r="AN33" s="101"/>
      <c r="AO33" s="101"/>
      <c r="AP33" s="101"/>
      <c r="AQ33" s="101"/>
      <c r="AR33" s="101"/>
      <c r="AS33" s="102"/>
      <c r="AT33" s="100">
        <f>データ!AJ7</f>
        <v>95.1</v>
      </c>
      <c r="AU33" s="101"/>
      <c r="AV33" s="101"/>
      <c r="AW33" s="101"/>
      <c r="AX33" s="101"/>
      <c r="AY33" s="101"/>
      <c r="AZ33" s="101"/>
      <c r="BA33" s="101"/>
      <c r="BB33" s="101"/>
      <c r="BC33" s="101"/>
      <c r="BD33" s="101"/>
      <c r="BE33" s="101"/>
      <c r="BF33" s="101"/>
      <c r="BG33" s="101"/>
      <c r="BH33" s="102"/>
      <c r="BI33" s="100">
        <f>データ!AK7</f>
        <v>90.5</v>
      </c>
      <c r="BJ33" s="101"/>
      <c r="BK33" s="101"/>
      <c r="BL33" s="101"/>
      <c r="BM33" s="101"/>
      <c r="BN33" s="101"/>
      <c r="BO33" s="101"/>
      <c r="BP33" s="101"/>
      <c r="BQ33" s="101"/>
      <c r="BR33" s="101"/>
      <c r="BS33" s="101"/>
      <c r="BT33" s="101"/>
      <c r="BU33" s="101"/>
      <c r="BV33" s="101"/>
      <c r="BW33" s="102"/>
      <c r="BX33" s="100">
        <f>データ!AL7</f>
        <v>97.2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102.2</v>
      </c>
      <c r="DE33" s="101"/>
      <c r="DF33" s="101"/>
      <c r="DG33" s="101"/>
      <c r="DH33" s="101"/>
      <c r="DI33" s="101"/>
      <c r="DJ33" s="101"/>
      <c r="DK33" s="101"/>
      <c r="DL33" s="101"/>
      <c r="DM33" s="101"/>
      <c r="DN33" s="101"/>
      <c r="DO33" s="101"/>
      <c r="DP33" s="101"/>
      <c r="DQ33" s="101"/>
      <c r="DR33" s="102"/>
      <c r="DS33" s="100">
        <f>データ!AT7</f>
        <v>98.9</v>
      </c>
      <c r="DT33" s="101"/>
      <c r="DU33" s="101"/>
      <c r="DV33" s="101"/>
      <c r="DW33" s="101"/>
      <c r="DX33" s="101"/>
      <c r="DY33" s="101"/>
      <c r="DZ33" s="101"/>
      <c r="EA33" s="101"/>
      <c r="EB33" s="101"/>
      <c r="EC33" s="101"/>
      <c r="ED33" s="101"/>
      <c r="EE33" s="101"/>
      <c r="EF33" s="101"/>
      <c r="EG33" s="102"/>
      <c r="EH33" s="100">
        <f>データ!AU7</f>
        <v>91.8</v>
      </c>
      <c r="EI33" s="101"/>
      <c r="EJ33" s="101"/>
      <c r="EK33" s="101"/>
      <c r="EL33" s="101"/>
      <c r="EM33" s="101"/>
      <c r="EN33" s="101"/>
      <c r="EO33" s="101"/>
      <c r="EP33" s="101"/>
      <c r="EQ33" s="101"/>
      <c r="ER33" s="101"/>
      <c r="ES33" s="101"/>
      <c r="ET33" s="101"/>
      <c r="EU33" s="101"/>
      <c r="EV33" s="102"/>
      <c r="EW33" s="100">
        <f>データ!AV7</f>
        <v>87.2</v>
      </c>
      <c r="EX33" s="101"/>
      <c r="EY33" s="101"/>
      <c r="EZ33" s="101"/>
      <c r="FA33" s="101"/>
      <c r="FB33" s="101"/>
      <c r="FC33" s="101"/>
      <c r="FD33" s="101"/>
      <c r="FE33" s="101"/>
      <c r="FF33" s="101"/>
      <c r="FG33" s="101"/>
      <c r="FH33" s="101"/>
      <c r="FI33" s="101"/>
      <c r="FJ33" s="101"/>
      <c r="FK33" s="102"/>
      <c r="FL33" s="100">
        <f>データ!AW7</f>
        <v>92.1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76.599999999999994</v>
      </c>
      <c r="KG33" s="101"/>
      <c r="KH33" s="101"/>
      <c r="KI33" s="101"/>
      <c r="KJ33" s="101"/>
      <c r="KK33" s="101"/>
      <c r="KL33" s="101"/>
      <c r="KM33" s="101"/>
      <c r="KN33" s="101"/>
      <c r="KO33" s="101"/>
      <c r="KP33" s="101"/>
      <c r="KQ33" s="101"/>
      <c r="KR33" s="101"/>
      <c r="KS33" s="101"/>
      <c r="KT33" s="102"/>
      <c r="KU33" s="100">
        <f>データ!BP7</f>
        <v>77.8</v>
      </c>
      <c r="KV33" s="101"/>
      <c r="KW33" s="101"/>
      <c r="KX33" s="101"/>
      <c r="KY33" s="101"/>
      <c r="KZ33" s="101"/>
      <c r="LA33" s="101"/>
      <c r="LB33" s="101"/>
      <c r="LC33" s="101"/>
      <c r="LD33" s="101"/>
      <c r="LE33" s="101"/>
      <c r="LF33" s="101"/>
      <c r="LG33" s="101"/>
      <c r="LH33" s="101"/>
      <c r="LI33" s="102"/>
      <c r="LJ33" s="100">
        <f>データ!BQ7</f>
        <v>72.400000000000006</v>
      </c>
      <c r="LK33" s="101"/>
      <c r="LL33" s="101"/>
      <c r="LM33" s="101"/>
      <c r="LN33" s="101"/>
      <c r="LO33" s="101"/>
      <c r="LP33" s="101"/>
      <c r="LQ33" s="101"/>
      <c r="LR33" s="101"/>
      <c r="LS33" s="101"/>
      <c r="LT33" s="101"/>
      <c r="LU33" s="101"/>
      <c r="LV33" s="101"/>
      <c r="LW33" s="101"/>
      <c r="LX33" s="102"/>
      <c r="LY33" s="100">
        <f>データ!BR7</f>
        <v>70.900000000000006</v>
      </c>
      <c r="LZ33" s="101"/>
      <c r="MA33" s="101"/>
      <c r="MB33" s="101"/>
      <c r="MC33" s="101"/>
      <c r="MD33" s="101"/>
      <c r="ME33" s="101"/>
      <c r="MF33" s="101"/>
      <c r="MG33" s="101"/>
      <c r="MH33" s="101"/>
      <c r="MI33" s="101"/>
      <c r="MJ33" s="101"/>
      <c r="MK33" s="101"/>
      <c r="ML33" s="101"/>
      <c r="MM33" s="102"/>
      <c r="MN33" s="100">
        <f>データ!BS7</f>
        <v>76.099999999999994</v>
      </c>
      <c r="MO33" s="101"/>
      <c r="MP33" s="101"/>
      <c r="MQ33" s="101"/>
      <c r="MR33" s="101"/>
      <c r="MS33" s="101"/>
      <c r="MT33" s="101"/>
      <c r="MU33" s="101"/>
      <c r="MV33" s="101"/>
      <c r="MW33" s="101"/>
      <c r="MX33" s="101"/>
      <c r="MY33" s="101"/>
      <c r="MZ33" s="101"/>
      <c r="NA33" s="101"/>
      <c r="NB33" s="102"/>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146</v>
      </c>
      <c r="NK49" s="109"/>
      <c r="NL49" s="109"/>
      <c r="NM49" s="109"/>
      <c r="NN49" s="109"/>
      <c r="NO49" s="109"/>
      <c r="NP49" s="109"/>
      <c r="NQ49" s="109"/>
      <c r="NR49" s="109"/>
      <c r="NS49" s="109"/>
      <c r="NT49" s="109"/>
      <c r="NU49" s="109"/>
      <c r="NV49" s="109"/>
      <c r="NW49" s="109"/>
      <c r="NX49" s="110"/>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c r="A55" s="2"/>
      <c r="B55" s="26"/>
      <c r="C55" s="6"/>
      <c r="D55" s="6"/>
      <c r="E55" s="6"/>
      <c r="F55" s="6"/>
      <c r="G55" s="99" t="s">
        <v>37</v>
      </c>
      <c r="H55" s="99"/>
      <c r="I55" s="99"/>
      <c r="J55" s="99"/>
      <c r="K55" s="99"/>
      <c r="L55" s="99"/>
      <c r="M55" s="99"/>
      <c r="N55" s="99"/>
      <c r="O55" s="99"/>
      <c r="P55" s="103">
        <f>データ!BZ7</f>
        <v>28721</v>
      </c>
      <c r="Q55" s="104"/>
      <c r="R55" s="104"/>
      <c r="S55" s="104"/>
      <c r="T55" s="104"/>
      <c r="U55" s="104"/>
      <c r="V55" s="104"/>
      <c r="W55" s="104"/>
      <c r="X55" s="104"/>
      <c r="Y55" s="104"/>
      <c r="Z55" s="104"/>
      <c r="AA55" s="104"/>
      <c r="AB55" s="104"/>
      <c r="AC55" s="104"/>
      <c r="AD55" s="105"/>
      <c r="AE55" s="103">
        <f>データ!CA7</f>
        <v>29245</v>
      </c>
      <c r="AF55" s="104"/>
      <c r="AG55" s="104"/>
      <c r="AH55" s="104"/>
      <c r="AI55" s="104"/>
      <c r="AJ55" s="104"/>
      <c r="AK55" s="104"/>
      <c r="AL55" s="104"/>
      <c r="AM55" s="104"/>
      <c r="AN55" s="104"/>
      <c r="AO55" s="104"/>
      <c r="AP55" s="104"/>
      <c r="AQ55" s="104"/>
      <c r="AR55" s="104"/>
      <c r="AS55" s="105"/>
      <c r="AT55" s="103">
        <f>データ!CB7</f>
        <v>29865</v>
      </c>
      <c r="AU55" s="104"/>
      <c r="AV55" s="104"/>
      <c r="AW55" s="104"/>
      <c r="AX55" s="104"/>
      <c r="AY55" s="104"/>
      <c r="AZ55" s="104"/>
      <c r="BA55" s="104"/>
      <c r="BB55" s="104"/>
      <c r="BC55" s="104"/>
      <c r="BD55" s="104"/>
      <c r="BE55" s="104"/>
      <c r="BF55" s="104"/>
      <c r="BG55" s="104"/>
      <c r="BH55" s="105"/>
      <c r="BI55" s="103">
        <f>データ!CC7</f>
        <v>29371</v>
      </c>
      <c r="BJ55" s="104"/>
      <c r="BK55" s="104"/>
      <c r="BL55" s="104"/>
      <c r="BM55" s="104"/>
      <c r="BN55" s="104"/>
      <c r="BO55" s="104"/>
      <c r="BP55" s="104"/>
      <c r="BQ55" s="104"/>
      <c r="BR55" s="104"/>
      <c r="BS55" s="104"/>
      <c r="BT55" s="104"/>
      <c r="BU55" s="104"/>
      <c r="BV55" s="104"/>
      <c r="BW55" s="105"/>
      <c r="BX55" s="103">
        <f>データ!CD7</f>
        <v>29907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5235</v>
      </c>
      <c r="DE55" s="104"/>
      <c r="DF55" s="104"/>
      <c r="DG55" s="104"/>
      <c r="DH55" s="104"/>
      <c r="DI55" s="104"/>
      <c r="DJ55" s="104"/>
      <c r="DK55" s="104"/>
      <c r="DL55" s="104"/>
      <c r="DM55" s="104"/>
      <c r="DN55" s="104"/>
      <c r="DO55" s="104"/>
      <c r="DP55" s="104"/>
      <c r="DQ55" s="104"/>
      <c r="DR55" s="105"/>
      <c r="DS55" s="103">
        <f>データ!CL7</f>
        <v>5405</v>
      </c>
      <c r="DT55" s="104"/>
      <c r="DU55" s="104"/>
      <c r="DV55" s="104"/>
      <c r="DW55" s="104"/>
      <c r="DX55" s="104"/>
      <c r="DY55" s="104"/>
      <c r="DZ55" s="104"/>
      <c r="EA55" s="104"/>
      <c r="EB55" s="104"/>
      <c r="EC55" s="104"/>
      <c r="ED55" s="104"/>
      <c r="EE55" s="104"/>
      <c r="EF55" s="104"/>
      <c r="EG55" s="105"/>
      <c r="EH55" s="103">
        <f>データ!CM7</f>
        <v>5694</v>
      </c>
      <c r="EI55" s="104"/>
      <c r="EJ55" s="104"/>
      <c r="EK55" s="104"/>
      <c r="EL55" s="104"/>
      <c r="EM55" s="104"/>
      <c r="EN55" s="104"/>
      <c r="EO55" s="104"/>
      <c r="EP55" s="104"/>
      <c r="EQ55" s="104"/>
      <c r="ER55" s="104"/>
      <c r="ES55" s="104"/>
      <c r="ET55" s="104"/>
      <c r="EU55" s="104"/>
      <c r="EV55" s="105"/>
      <c r="EW55" s="103">
        <f>データ!CN7</f>
        <v>5882</v>
      </c>
      <c r="EX55" s="104"/>
      <c r="EY55" s="104"/>
      <c r="EZ55" s="104"/>
      <c r="FA55" s="104"/>
      <c r="FB55" s="104"/>
      <c r="FC55" s="104"/>
      <c r="FD55" s="104"/>
      <c r="FE55" s="104"/>
      <c r="FF55" s="104"/>
      <c r="FG55" s="104"/>
      <c r="FH55" s="104"/>
      <c r="FI55" s="104"/>
      <c r="FJ55" s="104"/>
      <c r="FK55" s="105"/>
      <c r="FL55" s="103">
        <f>データ!CO7</f>
        <v>6360</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64.7</v>
      </c>
      <c r="GS55" s="101"/>
      <c r="GT55" s="101"/>
      <c r="GU55" s="101"/>
      <c r="GV55" s="101"/>
      <c r="GW55" s="101"/>
      <c r="GX55" s="101"/>
      <c r="GY55" s="101"/>
      <c r="GZ55" s="101"/>
      <c r="HA55" s="101"/>
      <c r="HB55" s="101"/>
      <c r="HC55" s="101"/>
      <c r="HD55" s="101"/>
      <c r="HE55" s="101"/>
      <c r="HF55" s="102"/>
      <c r="HG55" s="100">
        <f>データ!CW7</f>
        <v>61.1</v>
      </c>
      <c r="HH55" s="101"/>
      <c r="HI55" s="101"/>
      <c r="HJ55" s="101"/>
      <c r="HK55" s="101"/>
      <c r="HL55" s="101"/>
      <c r="HM55" s="101"/>
      <c r="HN55" s="101"/>
      <c r="HO55" s="101"/>
      <c r="HP55" s="101"/>
      <c r="HQ55" s="101"/>
      <c r="HR55" s="101"/>
      <c r="HS55" s="101"/>
      <c r="HT55" s="101"/>
      <c r="HU55" s="102"/>
      <c r="HV55" s="100">
        <f>データ!CX7</f>
        <v>66.599999999999994</v>
      </c>
      <c r="HW55" s="101"/>
      <c r="HX55" s="101"/>
      <c r="HY55" s="101"/>
      <c r="HZ55" s="101"/>
      <c r="IA55" s="101"/>
      <c r="IB55" s="101"/>
      <c r="IC55" s="101"/>
      <c r="ID55" s="101"/>
      <c r="IE55" s="101"/>
      <c r="IF55" s="101"/>
      <c r="IG55" s="101"/>
      <c r="IH55" s="101"/>
      <c r="II55" s="101"/>
      <c r="IJ55" s="102"/>
      <c r="IK55" s="100">
        <f>データ!CY7</f>
        <v>63.3</v>
      </c>
      <c r="IL55" s="101"/>
      <c r="IM55" s="101"/>
      <c r="IN55" s="101"/>
      <c r="IO55" s="101"/>
      <c r="IP55" s="101"/>
      <c r="IQ55" s="101"/>
      <c r="IR55" s="101"/>
      <c r="IS55" s="101"/>
      <c r="IT55" s="101"/>
      <c r="IU55" s="101"/>
      <c r="IV55" s="101"/>
      <c r="IW55" s="101"/>
      <c r="IX55" s="101"/>
      <c r="IY55" s="102"/>
      <c r="IZ55" s="100">
        <f>データ!CZ7</f>
        <v>59.2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14.9</v>
      </c>
      <c r="KG55" s="101"/>
      <c r="KH55" s="101"/>
      <c r="KI55" s="101"/>
      <c r="KJ55" s="101"/>
      <c r="KK55" s="101"/>
      <c r="KL55" s="101"/>
      <c r="KM55" s="101"/>
      <c r="KN55" s="101"/>
      <c r="KO55" s="101"/>
      <c r="KP55" s="101"/>
      <c r="KQ55" s="101"/>
      <c r="KR55" s="101"/>
      <c r="KS55" s="101"/>
      <c r="KT55" s="102"/>
      <c r="KU55" s="100">
        <f>データ!DH7</f>
        <v>15.2</v>
      </c>
      <c r="KV55" s="101"/>
      <c r="KW55" s="101"/>
      <c r="KX55" s="101"/>
      <c r="KY55" s="101"/>
      <c r="KZ55" s="101"/>
      <c r="LA55" s="101"/>
      <c r="LB55" s="101"/>
      <c r="LC55" s="101"/>
      <c r="LD55" s="101"/>
      <c r="LE55" s="101"/>
      <c r="LF55" s="101"/>
      <c r="LG55" s="101"/>
      <c r="LH55" s="101"/>
      <c r="LI55" s="102"/>
      <c r="LJ55" s="100">
        <f>データ!DI7</f>
        <v>14.8</v>
      </c>
      <c r="LK55" s="101"/>
      <c r="LL55" s="101"/>
      <c r="LM55" s="101"/>
      <c r="LN55" s="101"/>
      <c r="LO55" s="101"/>
      <c r="LP55" s="101"/>
      <c r="LQ55" s="101"/>
      <c r="LR55" s="101"/>
      <c r="LS55" s="101"/>
      <c r="LT55" s="101"/>
      <c r="LU55" s="101"/>
      <c r="LV55" s="101"/>
      <c r="LW55" s="101"/>
      <c r="LX55" s="102"/>
      <c r="LY55" s="100">
        <f>データ!DJ7</f>
        <v>14.5</v>
      </c>
      <c r="LZ55" s="101"/>
      <c r="MA55" s="101"/>
      <c r="MB55" s="101"/>
      <c r="MC55" s="101"/>
      <c r="MD55" s="101"/>
      <c r="ME55" s="101"/>
      <c r="MF55" s="101"/>
      <c r="MG55" s="101"/>
      <c r="MH55" s="101"/>
      <c r="MI55" s="101"/>
      <c r="MJ55" s="101"/>
      <c r="MK55" s="101"/>
      <c r="ML55" s="101"/>
      <c r="MM55" s="102"/>
      <c r="MN55" s="100">
        <f>データ!DK7</f>
        <v>13.9</v>
      </c>
      <c r="MO55" s="101"/>
      <c r="MP55" s="101"/>
      <c r="MQ55" s="101"/>
      <c r="MR55" s="101"/>
      <c r="MS55" s="101"/>
      <c r="MT55" s="101"/>
      <c r="MU55" s="101"/>
      <c r="MV55" s="101"/>
      <c r="MW55" s="101"/>
      <c r="MX55" s="101"/>
      <c r="MY55" s="101"/>
      <c r="MZ55" s="101"/>
      <c r="NA55" s="101"/>
      <c r="NB55" s="102"/>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60.6</v>
      </c>
      <c r="V79" s="83"/>
      <c r="W79" s="83"/>
      <c r="X79" s="83"/>
      <c r="Y79" s="83"/>
      <c r="Z79" s="83"/>
      <c r="AA79" s="83"/>
      <c r="AB79" s="83"/>
      <c r="AC79" s="83"/>
      <c r="AD79" s="83"/>
      <c r="AE79" s="83"/>
      <c r="AF79" s="83"/>
      <c r="AG79" s="83"/>
      <c r="AH79" s="83"/>
      <c r="AI79" s="83"/>
      <c r="AJ79" s="83"/>
      <c r="AK79" s="83"/>
      <c r="AL79" s="83"/>
      <c r="AM79" s="83"/>
      <c r="AN79" s="83">
        <f>データ!DS7</f>
        <v>60.1</v>
      </c>
      <c r="AO79" s="83"/>
      <c r="AP79" s="83"/>
      <c r="AQ79" s="83"/>
      <c r="AR79" s="83"/>
      <c r="AS79" s="83"/>
      <c r="AT79" s="83"/>
      <c r="AU79" s="83"/>
      <c r="AV79" s="83"/>
      <c r="AW79" s="83"/>
      <c r="AX79" s="83"/>
      <c r="AY79" s="83"/>
      <c r="AZ79" s="83"/>
      <c r="BA79" s="83"/>
      <c r="BB79" s="83"/>
      <c r="BC79" s="83"/>
      <c r="BD79" s="83"/>
      <c r="BE79" s="83"/>
      <c r="BF79" s="83"/>
      <c r="BG79" s="83">
        <f>データ!DT7</f>
        <v>55.3</v>
      </c>
      <c r="BH79" s="83"/>
      <c r="BI79" s="83"/>
      <c r="BJ79" s="83"/>
      <c r="BK79" s="83"/>
      <c r="BL79" s="83"/>
      <c r="BM79" s="83"/>
      <c r="BN79" s="83"/>
      <c r="BO79" s="83"/>
      <c r="BP79" s="83"/>
      <c r="BQ79" s="83"/>
      <c r="BR79" s="83"/>
      <c r="BS79" s="83"/>
      <c r="BT79" s="83"/>
      <c r="BU79" s="83"/>
      <c r="BV79" s="83"/>
      <c r="BW79" s="83"/>
      <c r="BX79" s="83"/>
      <c r="BY79" s="83"/>
      <c r="BZ79" s="83">
        <f>データ!DU7</f>
        <v>58.2</v>
      </c>
      <c r="CA79" s="83"/>
      <c r="CB79" s="83"/>
      <c r="CC79" s="83"/>
      <c r="CD79" s="83"/>
      <c r="CE79" s="83"/>
      <c r="CF79" s="83"/>
      <c r="CG79" s="83"/>
      <c r="CH79" s="83"/>
      <c r="CI79" s="83"/>
      <c r="CJ79" s="83"/>
      <c r="CK79" s="83"/>
      <c r="CL79" s="83"/>
      <c r="CM79" s="83"/>
      <c r="CN79" s="83"/>
      <c r="CO79" s="83"/>
      <c r="CP79" s="83"/>
      <c r="CQ79" s="83"/>
      <c r="CR79" s="83"/>
      <c r="CS79" s="83">
        <f>データ!DV7</f>
        <v>58.6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78.5</v>
      </c>
      <c r="EP79" s="83"/>
      <c r="EQ79" s="83"/>
      <c r="ER79" s="83"/>
      <c r="ES79" s="83"/>
      <c r="ET79" s="83"/>
      <c r="EU79" s="83"/>
      <c r="EV79" s="83"/>
      <c r="EW79" s="83"/>
      <c r="EX79" s="83"/>
      <c r="EY79" s="83"/>
      <c r="EZ79" s="83"/>
      <c r="FA79" s="83"/>
      <c r="FB79" s="83"/>
      <c r="FC79" s="83"/>
      <c r="FD79" s="83"/>
      <c r="FE79" s="83"/>
      <c r="FF79" s="83"/>
      <c r="FG79" s="83"/>
      <c r="FH79" s="83">
        <f>データ!ED7</f>
        <v>75.900000000000006</v>
      </c>
      <c r="FI79" s="83"/>
      <c r="FJ79" s="83"/>
      <c r="FK79" s="83"/>
      <c r="FL79" s="83"/>
      <c r="FM79" s="83"/>
      <c r="FN79" s="83"/>
      <c r="FO79" s="83"/>
      <c r="FP79" s="83"/>
      <c r="FQ79" s="83"/>
      <c r="FR79" s="83"/>
      <c r="FS79" s="83"/>
      <c r="FT79" s="83"/>
      <c r="FU79" s="83"/>
      <c r="FV79" s="83"/>
      <c r="FW79" s="83"/>
      <c r="FX79" s="83"/>
      <c r="FY79" s="83"/>
      <c r="FZ79" s="83"/>
      <c r="GA79" s="83">
        <f>データ!EE7</f>
        <v>66.400000000000006</v>
      </c>
      <c r="GB79" s="83"/>
      <c r="GC79" s="83"/>
      <c r="GD79" s="83"/>
      <c r="GE79" s="83"/>
      <c r="GF79" s="83"/>
      <c r="GG79" s="83"/>
      <c r="GH79" s="83"/>
      <c r="GI79" s="83"/>
      <c r="GJ79" s="83"/>
      <c r="GK79" s="83"/>
      <c r="GL79" s="83"/>
      <c r="GM79" s="83"/>
      <c r="GN79" s="83"/>
      <c r="GO79" s="83"/>
      <c r="GP79" s="83"/>
      <c r="GQ79" s="83"/>
      <c r="GR79" s="83"/>
      <c r="GS79" s="83"/>
      <c r="GT79" s="83">
        <f>データ!EF7</f>
        <v>68.900000000000006</v>
      </c>
      <c r="GU79" s="83"/>
      <c r="GV79" s="83"/>
      <c r="GW79" s="83"/>
      <c r="GX79" s="83"/>
      <c r="GY79" s="83"/>
      <c r="GZ79" s="83"/>
      <c r="HA79" s="83"/>
      <c r="HB79" s="83"/>
      <c r="HC79" s="83"/>
      <c r="HD79" s="83"/>
      <c r="HE79" s="83"/>
      <c r="HF79" s="83"/>
      <c r="HG79" s="83"/>
      <c r="HH79" s="83"/>
      <c r="HI79" s="83"/>
      <c r="HJ79" s="83"/>
      <c r="HK79" s="83"/>
      <c r="HL79" s="83"/>
      <c r="HM79" s="83">
        <f>データ!EG7</f>
        <v>64.2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26481583</v>
      </c>
      <c r="JK79" s="79"/>
      <c r="JL79" s="79"/>
      <c r="JM79" s="79"/>
      <c r="JN79" s="79"/>
      <c r="JO79" s="79"/>
      <c r="JP79" s="79"/>
      <c r="JQ79" s="79"/>
      <c r="JR79" s="79"/>
      <c r="JS79" s="79"/>
      <c r="JT79" s="79"/>
      <c r="JU79" s="79"/>
      <c r="JV79" s="79"/>
      <c r="JW79" s="79"/>
      <c r="JX79" s="79"/>
      <c r="JY79" s="79"/>
      <c r="JZ79" s="79"/>
      <c r="KA79" s="79"/>
      <c r="KB79" s="79"/>
      <c r="KC79" s="79">
        <f>データ!EO7</f>
        <v>26265725</v>
      </c>
      <c r="KD79" s="79"/>
      <c r="KE79" s="79"/>
      <c r="KF79" s="79"/>
      <c r="KG79" s="79"/>
      <c r="KH79" s="79"/>
      <c r="KI79" s="79"/>
      <c r="KJ79" s="79"/>
      <c r="KK79" s="79"/>
      <c r="KL79" s="79"/>
      <c r="KM79" s="79"/>
      <c r="KN79" s="79"/>
      <c r="KO79" s="79"/>
      <c r="KP79" s="79"/>
      <c r="KQ79" s="79"/>
      <c r="KR79" s="79"/>
      <c r="KS79" s="79"/>
      <c r="KT79" s="79"/>
      <c r="KU79" s="79"/>
      <c r="KV79" s="79">
        <f>データ!EP7</f>
        <v>31041044</v>
      </c>
      <c r="KW79" s="79"/>
      <c r="KX79" s="79"/>
      <c r="KY79" s="79"/>
      <c r="KZ79" s="79"/>
      <c r="LA79" s="79"/>
      <c r="LB79" s="79"/>
      <c r="LC79" s="79"/>
      <c r="LD79" s="79"/>
      <c r="LE79" s="79"/>
      <c r="LF79" s="79"/>
      <c r="LG79" s="79"/>
      <c r="LH79" s="79"/>
      <c r="LI79" s="79"/>
      <c r="LJ79" s="79"/>
      <c r="LK79" s="79"/>
      <c r="LL79" s="79"/>
      <c r="LM79" s="79"/>
      <c r="LN79" s="79"/>
      <c r="LO79" s="79">
        <f>データ!EQ7</f>
        <v>31174123</v>
      </c>
      <c r="LP79" s="79"/>
      <c r="LQ79" s="79"/>
      <c r="LR79" s="79"/>
      <c r="LS79" s="79"/>
      <c r="LT79" s="79"/>
      <c r="LU79" s="79"/>
      <c r="LV79" s="79"/>
      <c r="LW79" s="79"/>
      <c r="LX79" s="79"/>
      <c r="LY79" s="79"/>
      <c r="LZ79" s="79"/>
      <c r="MA79" s="79"/>
      <c r="MB79" s="79"/>
      <c r="MC79" s="79"/>
      <c r="MD79" s="79"/>
      <c r="ME79" s="79"/>
      <c r="MF79" s="79"/>
      <c r="MG79" s="79"/>
      <c r="MH79" s="79">
        <f>データ!ER7</f>
        <v>32673385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B12:AT12"/>
    <mergeCell ref="AU12:CM12"/>
    <mergeCell ref="CN12:EF12"/>
    <mergeCell ref="EG12:FY12"/>
    <mergeCell ref="ID12:JV12"/>
    <mergeCell ref="JW12:LO12"/>
    <mergeCell ref="NJ16:NX25"/>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0" t="s">
        <v>75</v>
      </c>
      <c r="AI4" s="151"/>
      <c r="AJ4" s="151"/>
      <c r="AK4" s="151"/>
      <c r="AL4" s="151"/>
      <c r="AM4" s="151"/>
      <c r="AN4" s="151"/>
      <c r="AO4" s="151"/>
      <c r="AP4" s="151"/>
      <c r="AQ4" s="151"/>
      <c r="AR4" s="152"/>
      <c r="AS4" s="153" t="s">
        <v>76</v>
      </c>
      <c r="AT4" s="149"/>
      <c r="AU4" s="149"/>
      <c r="AV4" s="149"/>
      <c r="AW4" s="149"/>
      <c r="AX4" s="149"/>
      <c r="AY4" s="149"/>
      <c r="AZ4" s="149"/>
      <c r="BA4" s="149"/>
      <c r="BB4" s="149"/>
      <c r="BC4" s="149"/>
      <c r="BD4" s="153" t="s">
        <v>77</v>
      </c>
      <c r="BE4" s="149"/>
      <c r="BF4" s="149"/>
      <c r="BG4" s="149"/>
      <c r="BH4" s="149"/>
      <c r="BI4" s="149"/>
      <c r="BJ4" s="149"/>
      <c r="BK4" s="149"/>
      <c r="BL4" s="149"/>
      <c r="BM4" s="149"/>
      <c r="BN4" s="149"/>
      <c r="BO4" s="150" t="s">
        <v>78</v>
      </c>
      <c r="BP4" s="151"/>
      <c r="BQ4" s="151"/>
      <c r="BR4" s="151"/>
      <c r="BS4" s="151"/>
      <c r="BT4" s="151"/>
      <c r="BU4" s="151"/>
      <c r="BV4" s="151"/>
      <c r="BW4" s="151"/>
      <c r="BX4" s="151"/>
      <c r="BY4" s="152"/>
      <c r="BZ4" s="149" t="s">
        <v>79</v>
      </c>
      <c r="CA4" s="149"/>
      <c r="CB4" s="149"/>
      <c r="CC4" s="149"/>
      <c r="CD4" s="149"/>
      <c r="CE4" s="149"/>
      <c r="CF4" s="149"/>
      <c r="CG4" s="149"/>
      <c r="CH4" s="149"/>
      <c r="CI4" s="149"/>
      <c r="CJ4" s="149"/>
      <c r="CK4" s="153"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0" t="s">
        <v>83</v>
      </c>
      <c r="DS4" s="151"/>
      <c r="DT4" s="151"/>
      <c r="DU4" s="151"/>
      <c r="DV4" s="151"/>
      <c r="DW4" s="151"/>
      <c r="DX4" s="151"/>
      <c r="DY4" s="151"/>
      <c r="DZ4" s="151"/>
      <c r="EA4" s="151"/>
      <c r="EB4" s="152"/>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382141</v>
      </c>
      <c r="D6" s="63">
        <f t="shared" si="2"/>
        <v>46</v>
      </c>
      <c r="E6" s="63">
        <f t="shared" si="2"/>
        <v>6</v>
      </c>
      <c r="F6" s="63">
        <f t="shared" si="2"/>
        <v>0</v>
      </c>
      <c r="G6" s="63">
        <f t="shared" si="2"/>
        <v>2</v>
      </c>
      <c r="H6" s="154" t="str">
        <f>IF(H8&lt;&gt;I8,H8,"")&amp;IF(I8&lt;&gt;J8,I8,"")&amp;"　"&amp;J8</f>
        <v>愛媛県西予市　市立野村病院</v>
      </c>
      <c r="I6" s="155"/>
      <c r="J6" s="156"/>
      <c r="K6" s="63" t="str">
        <f t="shared" si="2"/>
        <v>当然財務</v>
      </c>
      <c r="L6" s="63" t="str">
        <f t="shared" si="2"/>
        <v>病院事業</v>
      </c>
      <c r="M6" s="63" t="str">
        <f t="shared" si="2"/>
        <v>一般病院</v>
      </c>
      <c r="N6" s="63" t="str">
        <f>N8</f>
        <v>100床以上～200床未満</v>
      </c>
      <c r="O6" s="63"/>
      <c r="P6" s="63" t="str">
        <f>P8</f>
        <v>直営</v>
      </c>
      <c r="Q6" s="64">
        <f t="shared" ref="Q6:AG6" si="3">Q8</f>
        <v>9</v>
      </c>
      <c r="R6" s="63" t="str">
        <f t="shared" si="3"/>
        <v>-</v>
      </c>
      <c r="S6" s="63" t="str">
        <f t="shared" si="3"/>
        <v>ド 訓</v>
      </c>
      <c r="T6" s="63" t="str">
        <f t="shared" si="3"/>
        <v>救 へ 輪</v>
      </c>
      <c r="U6" s="64">
        <f>U8</f>
        <v>39767</v>
      </c>
      <c r="V6" s="64">
        <f>V8</f>
        <v>6782</v>
      </c>
      <c r="W6" s="63" t="str">
        <f>W8</f>
        <v>第１種該当</v>
      </c>
      <c r="X6" s="63" t="str">
        <f t="shared" si="3"/>
        <v>１０：１</v>
      </c>
      <c r="Y6" s="64">
        <f t="shared" si="3"/>
        <v>109</v>
      </c>
      <c r="Z6" s="64" t="str">
        <f t="shared" si="3"/>
        <v>-</v>
      </c>
      <c r="AA6" s="64" t="str">
        <f t="shared" si="3"/>
        <v>-</v>
      </c>
      <c r="AB6" s="64" t="str">
        <f t="shared" si="3"/>
        <v>-</v>
      </c>
      <c r="AC6" s="64" t="str">
        <f t="shared" si="3"/>
        <v>-</v>
      </c>
      <c r="AD6" s="64">
        <f t="shared" si="3"/>
        <v>109</v>
      </c>
      <c r="AE6" s="64">
        <f t="shared" si="3"/>
        <v>109</v>
      </c>
      <c r="AF6" s="64" t="str">
        <f t="shared" si="3"/>
        <v>-</v>
      </c>
      <c r="AG6" s="64">
        <f t="shared" si="3"/>
        <v>109</v>
      </c>
      <c r="AH6" s="65">
        <f>IF(AH8="-",NA(),AH8)</f>
        <v>103.3</v>
      </c>
      <c r="AI6" s="65">
        <f t="shared" ref="AI6:AQ6" si="4">IF(AI8="-",NA(),AI8)</f>
        <v>100.7</v>
      </c>
      <c r="AJ6" s="65">
        <f t="shared" si="4"/>
        <v>95.1</v>
      </c>
      <c r="AK6" s="65">
        <f t="shared" si="4"/>
        <v>90.5</v>
      </c>
      <c r="AL6" s="65">
        <f t="shared" si="4"/>
        <v>97.2</v>
      </c>
      <c r="AM6" s="65">
        <f t="shared" si="4"/>
        <v>97.1</v>
      </c>
      <c r="AN6" s="65">
        <f t="shared" si="4"/>
        <v>96.3</v>
      </c>
      <c r="AO6" s="65">
        <f t="shared" si="4"/>
        <v>96.9</v>
      </c>
      <c r="AP6" s="65">
        <f t="shared" si="4"/>
        <v>98.3</v>
      </c>
      <c r="AQ6" s="65">
        <f t="shared" si="4"/>
        <v>96.7</v>
      </c>
      <c r="AR6" s="65" t="str">
        <f>IF(AR8="-","【-】","【"&amp;SUBSTITUTE(TEXT(AR8,"#,##0.0"),"-","△")&amp;"】")</f>
        <v>【98.4】</v>
      </c>
      <c r="AS6" s="65">
        <f>IF(AS8="-",NA(),AS8)</f>
        <v>102.2</v>
      </c>
      <c r="AT6" s="65">
        <f t="shared" ref="AT6:BB6" si="5">IF(AT8="-",NA(),AT8)</f>
        <v>98.9</v>
      </c>
      <c r="AU6" s="65">
        <f t="shared" si="5"/>
        <v>91.8</v>
      </c>
      <c r="AV6" s="65">
        <f t="shared" si="5"/>
        <v>87.2</v>
      </c>
      <c r="AW6" s="65">
        <f t="shared" si="5"/>
        <v>92.1</v>
      </c>
      <c r="AX6" s="65">
        <f t="shared" si="5"/>
        <v>87.7</v>
      </c>
      <c r="AY6" s="65">
        <f t="shared" si="5"/>
        <v>86.6</v>
      </c>
      <c r="AZ6" s="65">
        <f t="shared" si="5"/>
        <v>85.4</v>
      </c>
      <c r="BA6" s="65">
        <f t="shared" si="5"/>
        <v>85.3</v>
      </c>
      <c r="BB6" s="65">
        <f t="shared" si="5"/>
        <v>84.2</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76.599999999999994</v>
      </c>
      <c r="BP6" s="65">
        <f t="shared" ref="BP6:BX6" si="7">IF(BP8="-",NA(),BP8)</f>
        <v>77.8</v>
      </c>
      <c r="BQ6" s="65">
        <f t="shared" si="7"/>
        <v>72.400000000000006</v>
      </c>
      <c r="BR6" s="65">
        <f t="shared" si="7"/>
        <v>70.900000000000006</v>
      </c>
      <c r="BS6" s="65">
        <f t="shared" si="7"/>
        <v>76.099999999999994</v>
      </c>
      <c r="BT6" s="65">
        <f t="shared" si="7"/>
        <v>69</v>
      </c>
      <c r="BU6" s="65">
        <f t="shared" si="7"/>
        <v>68.5</v>
      </c>
      <c r="BV6" s="65">
        <f t="shared" si="7"/>
        <v>68.3</v>
      </c>
      <c r="BW6" s="65">
        <f t="shared" si="7"/>
        <v>67.900000000000006</v>
      </c>
      <c r="BX6" s="65">
        <f t="shared" si="7"/>
        <v>69.8</v>
      </c>
      <c r="BY6" s="65" t="str">
        <f>IF(BY8="-","【-】","【"&amp;SUBSTITUTE(TEXT(BY8,"#,##0.0"),"-","△")&amp;"】")</f>
        <v>【74.2】</v>
      </c>
      <c r="BZ6" s="66">
        <f>IF(BZ8="-",NA(),BZ8)</f>
        <v>28721</v>
      </c>
      <c r="CA6" s="66">
        <f t="shared" ref="CA6:CI6" si="8">IF(CA8="-",NA(),CA8)</f>
        <v>29245</v>
      </c>
      <c r="CB6" s="66">
        <f t="shared" si="8"/>
        <v>29865</v>
      </c>
      <c r="CC6" s="66">
        <f t="shared" si="8"/>
        <v>29371</v>
      </c>
      <c r="CD6" s="66">
        <f t="shared" si="8"/>
        <v>29907</v>
      </c>
      <c r="CE6" s="66">
        <f t="shared" si="8"/>
        <v>31111</v>
      </c>
      <c r="CF6" s="66">
        <f t="shared" si="8"/>
        <v>31585</v>
      </c>
      <c r="CG6" s="66">
        <f t="shared" si="8"/>
        <v>32431</v>
      </c>
      <c r="CH6" s="66">
        <f t="shared" si="8"/>
        <v>32532</v>
      </c>
      <c r="CI6" s="66">
        <f t="shared" si="8"/>
        <v>33492</v>
      </c>
      <c r="CJ6" s="65" t="str">
        <f>IF(CJ8="-","【-】","【"&amp;SUBSTITUTE(TEXT(CJ8,"#,##0"),"-","△")&amp;"】")</f>
        <v>【49,667】</v>
      </c>
      <c r="CK6" s="66">
        <f>IF(CK8="-",NA(),CK8)</f>
        <v>5235</v>
      </c>
      <c r="CL6" s="66">
        <f t="shared" ref="CL6:CT6" si="9">IF(CL8="-",NA(),CL8)</f>
        <v>5405</v>
      </c>
      <c r="CM6" s="66">
        <f t="shared" si="9"/>
        <v>5694</v>
      </c>
      <c r="CN6" s="66">
        <f t="shared" si="9"/>
        <v>5882</v>
      </c>
      <c r="CO6" s="66">
        <f t="shared" si="9"/>
        <v>6360</v>
      </c>
      <c r="CP6" s="66">
        <f t="shared" si="9"/>
        <v>9205</v>
      </c>
      <c r="CQ6" s="66">
        <f t="shared" si="9"/>
        <v>9437</v>
      </c>
      <c r="CR6" s="66">
        <f t="shared" si="9"/>
        <v>9726</v>
      </c>
      <c r="CS6" s="66">
        <f t="shared" si="9"/>
        <v>10037</v>
      </c>
      <c r="CT6" s="66">
        <f t="shared" si="9"/>
        <v>9976</v>
      </c>
      <c r="CU6" s="65" t="str">
        <f>IF(CU8="-","【-】","【"&amp;SUBSTITUTE(TEXT(CU8,"#,##0"),"-","△")&amp;"】")</f>
        <v>【13,758】</v>
      </c>
      <c r="CV6" s="65">
        <f>IF(CV8="-",NA(),CV8)</f>
        <v>64.7</v>
      </c>
      <c r="CW6" s="65">
        <f t="shared" ref="CW6:DE6" si="10">IF(CW8="-",NA(),CW8)</f>
        <v>61.1</v>
      </c>
      <c r="CX6" s="65">
        <f t="shared" si="10"/>
        <v>66.599999999999994</v>
      </c>
      <c r="CY6" s="65">
        <f t="shared" si="10"/>
        <v>63.3</v>
      </c>
      <c r="CZ6" s="65">
        <f t="shared" si="10"/>
        <v>59.2</v>
      </c>
      <c r="DA6" s="65">
        <f t="shared" si="10"/>
        <v>60.6</v>
      </c>
      <c r="DB6" s="65">
        <f t="shared" si="10"/>
        <v>61.2</v>
      </c>
      <c r="DC6" s="65">
        <f t="shared" si="10"/>
        <v>62.1</v>
      </c>
      <c r="DD6" s="65">
        <f t="shared" si="10"/>
        <v>62.5</v>
      </c>
      <c r="DE6" s="65">
        <f t="shared" si="10"/>
        <v>63.4</v>
      </c>
      <c r="DF6" s="65" t="str">
        <f>IF(DF8="-","【-】","【"&amp;SUBSTITUTE(TEXT(DF8,"#,##0.0"),"-","△")&amp;"】")</f>
        <v>【55.2】</v>
      </c>
      <c r="DG6" s="65">
        <f>IF(DG8="-",NA(),DG8)</f>
        <v>14.9</v>
      </c>
      <c r="DH6" s="65">
        <f t="shared" ref="DH6:DP6" si="11">IF(DH8="-",NA(),DH8)</f>
        <v>15.2</v>
      </c>
      <c r="DI6" s="65">
        <f t="shared" si="11"/>
        <v>14.8</v>
      </c>
      <c r="DJ6" s="65">
        <f t="shared" si="11"/>
        <v>14.5</v>
      </c>
      <c r="DK6" s="65">
        <f t="shared" si="11"/>
        <v>13.9</v>
      </c>
      <c r="DL6" s="65">
        <f t="shared" si="11"/>
        <v>19.2</v>
      </c>
      <c r="DM6" s="65">
        <f t="shared" si="11"/>
        <v>19.3</v>
      </c>
      <c r="DN6" s="65">
        <f t="shared" si="11"/>
        <v>18.899999999999999</v>
      </c>
      <c r="DO6" s="65">
        <f t="shared" si="11"/>
        <v>19</v>
      </c>
      <c r="DP6" s="65">
        <f t="shared" si="11"/>
        <v>18.7</v>
      </c>
      <c r="DQ6" s="65" t="str">
        <f>IF(DQ8="-","【-】","【"&amp;SUBSTITUTE(TEXT(DQ8,"#,##0.0"),"-","△")&amp;"】")</f>
        <v>【24.1】</v>
      </c>
      <c r="DR6" s="65">
        <f>IF(DR8="-",NA(),DR8)</f>
        <v>60.6</v>
      </c>
      <c r="DS6" s="65">
        <f t="shared" ref="DS6:EA6" si="12">IF(DS8="-",NA(),DS8)</f>
        <v>60.1</v>
      </c>
      <c r="DT6" s="65">
        <f t="shared" si="12"/>
        <v>55.3</v>
      </c>
      <c r="DU6" s="65">
        <f t="shared" si="12"/>
        <v>58.2</v>
      </c>
      <c r="DV6" s="65">
        <f t="shared" si="12"/>
        <v>58.6</v>
      </c>
      <c r="DW6" s="65">
        <f t="shared" si="12"/>
        <v>48.3</v>
      </c>
      <c r="DX6" s="65">
        <f t="shared" si="12"/>
        <v>48</v>
      </c>
      <c r="DY6" s="65">
        <f t="shared" si="12"/>
        <v>52.2</v>
      </c>
      <c r="DZ6" s="65">
        <f t="shared" si="12"/>
        <v>52.4</v>
      </c>
      <c r="EA6" s="65">
        <f t="shared" si="12"/>
        <v>52.5</v>
      </c>
      <c r="EB6" s="65" t="str">
        <f>IF(EB8="-","【-】","【"&amp;SUBSTITUTE(TEXT(EB8,"#,##0.0"),"-","△")&amp;"】")</f>
        <v>【50.7】</v>
      </c>
      <c r="EC6" s="65">
        <f>IF(EC8="-",NA(),EC8)</f>
        <v>78.5</v>
      </c>
      <c r="ED6" s="65">
        <f t="shared" ref="ED6:EL6" si="13">IF(ED8="-",NA(),ED8)</f>
        <v>75.900000000000006</v>
      </c>
      <c r="EE6" s="65">
        <f t="shared" si="13"/>
        <v>66.400000000000006</v>
      </c>
      <c r="EF6" s="65">
        <f t="shared" si="13"/>
        <v>68.900000000000006</v>
      </c>
      <c r="EG6" s="65">
        <f t="shared" si="13"/>
        <v>64.2</v>
      </c>
      <c r="EH6" s="65">
        <f t="shared" si="13"/>
        <v>64.2</v>
      </c>
      <c r="EI6" s="65">
        <f t="shared" si="13"/>
        <v>63.3</v>
      </c>
      <c r="EJ6" s="65">
        <f t="shared" si="13"/>
        <v>69.599999999999994</v>
      </c>
      <c r="EK6" s="65">
        <f t="shared" si="13"/>
        <v>69.2</v>
      </c>
      <c r="EL6" s="65">
        <f t="shared" si="13"/>
        <v>69.7</v>
      </c>
      <c r="EM6" s="65" t="str">
        <f>IF(EM8="-","【-】","【"&amp;SUBSTITUTE(TEXT(EM8,"#,##0.0"),"-","△")&amp;"】")</f>
        <v>【65.7】</v>
      </c>
      <c r="EN6" s="66">
        <f>IF(EN8="-",NA(),EN8)</f>
        <v>26481583</v>
      </c>
      <c r="EO6" s="66">
        <f t="shared" ref="EO6:EW6" si="14">IF(EO8="-",NA(),EO8)</f>
        <v>26265725</v>
      </c>
      <c r="EP6" s="66">
        <f t="shared" si="14"/>
        <v>31041044</v>
      </c>
      <c r="EQ6" s="66">
        <f t="shared" si="14"/>
        <v>31174123</v>
      </c>
      <c r="ER6" s="66">
        <f t="shared" si="14"/>
        <v>32673385</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382141</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9</v>
      </c>
      <c r="R7" s="63" t="str">
        <f t="shared" si="15"/>
        <v>-</v>
      </c>
      <c r="S7" s="63" t="str">
        <f t="shared" si="15"/>
        <v>ド 訓</v>
      </c>
      <c r="T7" s="63" t="str">
        <f t="shared" si="15"/>
        <v>救 へ 輪</v>
      </c>
      <c r="U7" s="64">
        <f>U8</f>
        <v>39767</v>
      </c>
      <c r="V7" s="64">
        <f>V8</f>
        <v>6782</v>
      </c>
      <c r="W7" s="63" t="str">
        <f>W8</f>
        <v>第１種該当</v>
      </c>
      <c r="X7" s="63" t="str">
        <f t="shared" si="15"/>
        <v>１０：１</v>
      </c>
      <c r="Y7" s="64">
        <f t="shared" si="15"/>
        <v>109</v>
      </c>
      <c r="Z7" s="64" t="str">
        <f t="shared" si="15"/>
        <v>-</v>
      </c>
      <c r="AA7" s="64" t="str">
        <f t="shared" si="15"/>
        <v>-</v>
      </c>
      <c r="AB7" s="64" t="str">
        <f t="shared" si="15"/>
        <v>-</v>
      </c>
      <c r="AC7" s="64" t="str">
        <f t="shared" si="15"/>
        <v>-</v>
      </c>
      <c r="AD7" s="64">
        <f t="shared" si="15"/>
        <v>109</v>
      </c>
      <c r="AE7" s="64">
        <f t="shared" si="15"/>
        <v>109</v>
      </c>
      <c r="AF7" s="64" t="str">
        <f t="shared" si="15"/>
        <v>-</v>
      </c>
      <c r="AG7" s="64">
        <f t="shared" si="15"/>
        <v>109</v>
      </c>
      <c r="AH7" s="65">
        <f>AH8</f>
        <v>103.3</v>
      </c>
      <c r="AI7" s="65">
        <f t="shared" ref="AI7:AQ7" si="16">AI8</f>
        <v>100.7</v>
      </c>
      <c r="AJ7" s="65">
        <f t="shared" si="16"/>
        <v>95.1</v>
      </c>
      <c r="AK7" s="65">
        <f t="shared" si="16"/>
        <v>90.5</v>
      </c>
      <c r="AL7" s="65">
        <f t="shared" si="16"/>
        <v>97.2</v>
      </c>
      <c r="AM7" s="65">
        <f t="shared" si="16"/>
        <v>97.1</v>
      </c>
      <c r="AN7" s="65">
        <f t="shared" si="16"/>
        <v>96.3</v>
      </c>
      <c r="AO7" s="65">
        <f t="shared" si="16"/>
        <v>96.9</v>
      </c>
      <c r="AP7" s="65">
        <f t="shared" si="16"/>
        <v>98.3</v>
      </c>
      <c r="AQ7" s="65">
        <f t="shared" si="16"/>
        <v>96.7</v>
      </c>
      <c r="AR7" s="65"/>
      <c r="AS7" s="65">
        <f>AS8</f>
        <v>102.2</v>
      </c>
      <c r="AT7" s="65">
        <f t="shared" ref="AT7:BB7" si="17">AT8</f>
        <v>98.9</v>
      </c>
      <c r="AU7" s="65">
        <f t="shared" si="17"/>
        <v>91.8</v>
      </c>
      <c r="AV7" s="65">
        <f t="shared" si="17"/>
        <v>87.2</v>
      </c>
      <c r="AW7" s="65">
        <f t="shared" si="17"/>
        <v>92.1</v>
      </c>
      <c r="AX7" s="65">
        <f t="shared" si="17"/>
        <v>87.7</v>
      </c>
      <c r="AY7" s="65">
        <f t="shared" si="17"/>
        <v>86.6</v>
      </c>
      <c r="AZ7" s="65">
        <f t="shared" si="17"/>
        <v>85.4</v>
      </c>
      <c r="BA7" s="65">
        <f t="shared" si="17"/>
        <v>85.3</v>
      </c>
      <c r="BB7" s="65">
        <f t="shared" si="17"/>
        <v>84.2</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76.599999999999994</v>
      </c>
      <c r="BP7" s="65">
        <f t="shared" ref="BP7:BX7" si="19">BP8</f>
        <v>77.8</v>
      </c>
      <c r="BQ7" s="65">
        <f t="shared" si="19"/>
        <v>72.400000000000006</v>
      </c>
      <c r="BR7" s="65">
        <f t="shared" si="19"/>
        <v>70.900000000000006</v>
      </c>
      <c r="BS7" s="65">
        <f t="shared" si="19"/>
        <v>76.099999999999994</v>
      </c>
      <c r="BT7" s="65">
        <f t="shared" si="19"/>
        <v>69</v>
      </c>
      <c r="BU7" s="65">
        <f t="shared" si="19"/>
        <v>68.5</v>
      </c>
      <c r="BV7" s="65">
        <f t="shared" si="19"/>
        <v>68.3</v>
      </c>
      <c r="BW7" s="65">
        <f t="shared" si="19"/>
        <v>67.900000000000006</v>
      </c>
      <c r="BX7" s="65">
        <f t="shared" si="19"/>
        <v>69.8</v>
      </c>
      <c r="BY7" s="65"/>
      <c r="BZ7" s="66">
        <f>BZ8</f>
        <v>28721</v>
      </c>
      <c r="CA7" s="66">
        <f t="shared" ref="CA7:CI7" si="20">CA8</f>
        <v>29245</v>
      </c>
      <c r="CB7" s="66">
        <f t="shared" si="20"/>
        <v>29865</v>
      </c>
      <c r="CC7" s="66">
        <f t="shared" si="20"/>
        <v>29371</v>
      </c>
      <c r="CD7" s="66">
        <f t="shared" si="20"/>
        <v>29907</v>
      </c>
      <c r="CE7" s="66">
        <f t="shared" si="20"/>
        <v>31111</v>
      </c>
      <c r="CF7" s="66">
        <f t="shared" si="20"/>
        <v>31585</v>
      </c>
      <c r="CG7" s="66">
        <f t="shared" si="20"/>
        <v>32431</v>
      </c>
      <c r="CH7" s="66">
        <f t="shared" si="20"/>
        <v>32532</v>
      </c>
      <c r="CI7" s="66">
        <f t="shared" si="20"/>
        <v>33492</v>
      </c>
      <c r="CJ7" s="65"/>
      <c r="CK7" s="66">
        <f>CK8</f>
        <v>5235</v>
      </c>
      <c r="CL7" s="66">
        <f t="shared" ref="CL7:CT7" si="21">CL8</f>
        <v>5405</v>
      </c>
      <c r="CM7" s="66">
        <f t="shared" si="21"/>
        <v>5694</v>
      </c>
      <c r="CN7" s="66">
        <f t="shared" si="21"/>
        <v>5882</v>
      </c>
      <c r="CO7" s="66">
        <f t="shared" si="21"/>
        <v>6360</v>
      </c>
      <c r="CP7" s="66">
        <f t="shared" si="21"/>
        <v>9205</v>
      </c>
      <c r="CQ7" s="66">
        <f t="shared" si="21"/>
        <v>9437</v>
      </c>
      <c r="CR7" s="66">
        <f t="shared" si="21"/>
        <v>9726</v>
      </c>
      <c r="CS7" s="66">
        <f t="shared" si="21"/>
        <v>10037</v>
      </c>
      <c r="CT7" s="66">
        <f t="shared" si="21"/>
        <v>9976</v>
      </c>
      <c r="CU7" s="65"/>
      <c r="CV7" s="65">
        <f>CV8</f>
        <v>64.7</v>
      </c>
      <c r="CW7" s="65">
        <f t="shared" ref="CW7:DE7" si="22">CW8</f>
        <v>61.1</v>
      </c>
      <c r="CX7" s="65">
        <f t="shared" si="22"/>
        <v>66.599999999999994</v>
      </c>
      <c r="CY7" s="65">
        <f t="shared" si="22"/>
        <v>63.3</v>
      </c>
      <c r="CZ7" s="65">
        <f t="shared" si="22"/>
        <v>59.2</v>
      </c>
      <c r="DA7" s="65">
        <f t="shared" si="22"/>
        <v>60.6</v>
      </c>
      <c r="DB7" s="65">
        <f t="shared" si="22"/>
        <v>61.2</v>
      </c>
      <c r="DC7" s="65">
        <f t="shared" si="22"/>
        <v>62.1</v>
      </c>
      <c r="DD7" s="65">
        <f t="shared" si="22"/>
        <v>62.5</v>
      </c>
      <c r="DE7" s="65">
        <f t="shared" si="22"/>
        <v>63.4</v>
      </c>
      <c r="DF7" s="65"/>
      <c r="DG7" s="65">
        <f>DG8</f>
        <v>14.9</v>
      </c>
      <c r="DH7" s="65">
        <f t="shared" ref="DH7:DP7" si="23">DH8</f>
        <v>15.2</v>
      </c>
      <c r="DI7" s="65">
        <f t="shared" si="23"/>
        <v>14.8</v>
      </c>
      <c r="DJ7" s="65">
        <f t="shared" si="23"/>
        <v>14.5</v>
      </c>
      <c r="DK7" s="65">
        <f t="shared" si="23"/>
        <v>13.9</v>
      </c>
      <c r="DL7" s="65">
        <f t="shared" si="23"/>
        <v>19.2</v>
      </c>
      <c r="DM7" s="65">
        <f t="shared" si="23"/>
        <v>19.3</v>
      </c>
      <c r="DN7" s="65">
        <f t="shared" si="23"/>
        <v>18.899999999999999</v>
      </c>
      <c r="DO7" s="65">
        <f t="shared" si="23"/>
        <v>19</v>
      </c>
      <c r="DP7" s="65">
        <f t="shared" si="23"/>
        <v>18.7</v>
      </c>
      <c r="DQ7" s="65"/>
      <c r="DR7" s="65">
        <f>DR8</f>
        <v>60.6</v>
      </c>
      <c r="DS7" s="65">
        <f t="shared" ref="DS7:EA7" si="24">DS8</f>
        <v>60.1</v>
      </c>
      <c r="DT7" s="65">
        <f t="shared" si="24"/>
        <v>55.3</v>
      </c>
      <c r="DU7" s="65">
        <f t="shared" si="24"/>
        <v>58.2</v>
      </c>
      <c r="DV7" s="65">
        <f t="shared" si="24"/>
        <v>58.6</v>
      </c>
      <c r="DW7" s="65">
        <f t="shared" si="24"/>
        <v>48.3</v>
      </c>
      <c r="DX7" s="65">
        <f t="shared" si="24"/>
        <v>48</v>
      </c>
      <c r="DY7" s="65">
        <f t="shared" si="24"/>
        <v>52.2</v>
      </c>
      <c r="DZ7" s="65">
        <f t="shared" si="24"/>
        <v>52.4</v>
      </c>
      <c r="EA7" s="65">
        <f t="shared" si="24"/>
        <v>52.5</v>
      </c>
      <c r="EB7" s="65"/>
      <c r="EC7" s="65">
        <f>EC8</f>
        <v>78.5</v>
      </c>
      <c r="ED7" s="65">
        <f t="shared" ref="ED7:EL7" si="25">ED8</f>
        <v>75.900000000000006</v>
      </c>
      <c r="EE7" s="65">
        <f t="shared" si="25"/>
        <v>66.400000000000006</v>
      </c>
      <c r="EF7" s="65">
        <f t="shared" si="25"/>
        <v>68.900000000000006</v>
      </c>
      <c r="EG7" s="65">
        <f t="shared" si="25"/>
        <v>64.2</v>
      </c>
      <c r="EH7" s="65">
        <f t="shared" si="25"/>
        <v>64.2</v>
      </c>
      <c r="EI7" s="65">
        <f t="shared" si="25"/>
        <v>63.3</v>
      </c>
      <c r="EJ7" s="65">
        <f t="shared" si="25"/>
        <v>69.599999999999994</v>
      </c>
      <c r="EK7" s="65">
        <f t="shared" si="25"/>
        <v>69.2</v>
      </c>
      <c r="EL7" s="65">
        <f t="shared" si="25"/>
        <v>69.7</v>
      </c>
      <c r="EM7" s="65"/>
      <c r="EN7" s="66">
        <f>EN8</f>
        <v>26481583</v>
      </c>
      <c r="EO7" s="66">
        <f t="shared" ref="EO7:EW7" si="26">EO8</f>
        <v>26265725</v>
      </c>
      <c r="EP7" s="66">
        <f t="shared" si="26"/>
        <v>31041044</v>
      </c>
      <c r="EQ7" s="66">
        <f t="shared" si="26"/>
        <v>31174123</v>
      </c>
      <c r="ER7" s="66">
        <f t="shared" si="26"/>
        <v>32673385</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382141</v>
      </c>
      <c r="D8" s="68">
        <v>46</v>
      </c>
      <c r="E8" s="68">
        <v>6</v>
      </c>
      <c r="F8" s="68">
        <v>0</v>
      </c>
      <c r="G8" s="68">
        <v>2</v>
      </c>
      <c r="H8" s="68" t="s">
        <v>123</v>
      </c>
      <c r="I8" s="68" t="s">
        <v>124</v>
      </c>
      <c r="J8" s="68" t="s">
        <v>125</v>
      </c>
      <c r="K8" s="68" t="s">
        <v>126</v>
      </c>
      <c r="L8" s="68" t="s">
        <v>127</v>
      </c>
      <c r="M8" s="68" t="s">
        <v>128</v>
      </c>
      <c r="N8" s="68" t="s">
        <v>129</v>
      </c>
      <c r="O8" s="68"/>
      <c r="P8" s="68" t="s">
        <v>130</v>
      </c>
      <c r="Q8" s="69">
        <v>9</v>
      </c>
      <c r="R8" s="68" t="s">
        <v>131</v>
      </c>
      <c r="S8" s="68" t="s">
        <v>132</v>
      </c>
      <c r="T8" s="68" t="s">
        <v>133</v>
      </c>
      <c r="U8" s="69">
        <v>39767</v>
      </c>
      <c r="V8" s="69">
        <v>6782</v>
      </c>
      <c r="W8" s="68" t="s">
        <v>134</v>
      </c>
      <c r="X8" s="70" t="s">
        <v>135</v>
      </c>
      <c r="Y8" s="69">
        <v>109</v>
      </c>
      <c r="Z8" s="69" t="s">
        <v>131</v>
      </c>
      <c r="AA8" s="69" t="s">
        <v>131</v>
      </c>
      <c r="AB8" s="69" t="s">
        <v>131</v>
      </c>
      <c r="AC8" s="69" t="s">
        <v>131</v>
      </c>
      <c r="AD8" s="69">
        <v>109</v>
      </c>
      <c r="AE8" s="69">
        <v>109</v>
      </c>
      <c r="AF8" s="69" t="s">
        <v>131</v>
      </c>
      <c r="AG8" s="69">
        <v>109</v>
      </c>
      <c r="AH8" s="71">
        <v>103.3</v>
      </c>
      <c r="AI8" s="71">
        <v>100.7</v>
      </c>
      <c r="AJ8" s="71">
        <v>95.1</v>
      </c>
      <c r="AK8" s="71">
        <v>90.5</v>
      </c>
      <c r="AL8" s="71">
        <v>97.2</v>
      </c>
      <c r="AM8" s="71">
        <v>97.1</v>
      </c>
      <c r="AN8" s="71">
        <v>96.3</v>
      </c>
      <c r="AO8" s="71">
        <v>96.9</v>
      </c>
      <c r="AP8" s="71">
        <v>98.3</v>
      </c>
      <c r="AQ8" s="71">
        <v>96.7</v>
      </c>
      <c r="AR8" s="71">
        <v>98.4</v>
      </c>
      <c r="AS8" s="71">
        <v>102.2</v>
      </c>
      <c r="AT8" s="71">
        <v>98.9</v>
      </c>
      <c r="AU8" s="71">
        <v>91.8</v>
      </c>
      <c r="AV8" s="71">
        <v>87.2</v>
      </c>
      <c r="AW8" s="71">
        <v>92.1</v>
      </c>
      <c r="AX8" s="71">
        <v>87.7</v>
      </c>
      <c r="AY8" s="71">
        <v>86.6</v>
      </c>
      <c r="AZ8" s="71">
        <v>85.4</v>
      </c>
      <c r="BA8" s="71">
        <v>85.3</v>
      </c>
      <c r="BB8" s="71">
        <v>84.2</v>
      </c>
      <c r="BC8" s="71">
        <v>89.5</v>
      </c>
      <c r="BD8" s="72" t="s">
        <v>136</v>
      </c>
      <c r="BE8" s="72" t="s">
        <v>136</v>
      </c>
      <c r="BF8" s="72" t="s">
        <v>136</v>
      </c>
      <c r="BG8" s="72" t="s">
        <v>136</v>
      </c>
      <c r="BH8" s="72" t="s">
        <v>136</v>
      </c>
      <c r="BI8" s="72">
        <v>117.7</v>
      </c>
      <c r="BJ8" s="72">
        <v>121</v>
      </c>
      <c r="BK8" s="72">
        <v>112.9</v>
      </c>
      <c r="BL8" s="72">
        <v>118.9</v>
      </c>
      <c r="BM8" s="72">
        <v>119.5</v>
      </c>
      <c r="BN8" s="72">
        <v>63.6</v>
      </c>
      <c r="BO8" s="71">
        <v>76.599999999999994</v>
      </c>
      <c r="BP8" s="71">
        <v>77.8</v>
      </c>
      <c r="BQ8" s="71">
        <v>72.400000000000006</v>
      </c>
      <c r="BR8" s="71">
        <v>70.900000000000006</v>
      </c>
      <c r="BS8" s="71">
        <v>76.099999999999994</v>
      </c>
      <c r="BT8" s="71">
        <v>69</v>
      </c>
      <c r="BU8" s="71">
        <v>68.5</v>
      </c>
      <c r="BV8" s="71">
        <v>68.3</v>
      </c>
      <c r="BW8" s="71">
        <v>67.900000000000006</v>
      </c>
      <c r="BX8" s="71">
        <v>69.8</v>
      </c>
      <c r="BY8" s="71">
        <v>74.2</v>
      </c>
      <c r="BZ8" s="72">
        <v>28721</v>
      </c>
      <c r="CA8" s="72">
        <v>29245</v>
      </c>
      <c r="CB8" s="72">
        <v>29865</v>
      </c>
      <c r="CC8" s="72">
        <v>29371</v>
      </c>
      <c r="CD8" s="72">
        <v>29907</v>
      </c>
      <c r="CE8" s="72">
        <v>31111</v>
      </c>
      <c r="CF8" s="72">
        <v>31585</v>
      </c>
      <c r="CG8" s="72">
        <v>32431</v>
      </c>
      <c r="CH8" s="72">
        <v>32532</v>
      </c>
      <c r="CI8" s="72">
        <v>33492</v>
      </c>
      <c r="CJ8" s="71">
        <v>49667</v>
      </c>
      <c r="CK8" s="72">
        <v>5235</v>
      </c>
      <c r="CL8" s="72">
        <v>5405</v>
      </c>
      <c r="CM8" s="72">
        <v>5694</v>
      </c>
      <c r="CN8" s="72">
        <v>5882</v>
      </c>
      <c r="CO8" s="72">
        <v>6360</v>
      </c>
      <c r="CP8" s="72">
        <v>9205</v>
      </c>
      <c r="CQ8" s="72">
        <v>9437</v>
      </c>
      <c r="CR8" s="72">
        <v>9726</v>
      </c>
      <c r="CS8" s="72">
        <v>10037</v>
      </c>
      <c r="CT8" s="72">
        <v>9976</v>
      </c>
      <c r="CU8" s="71">
        <v>13758</v>
      </c>
      <c r="CV8" s="72">
        <v>64.7</v>
      </c>
      <c r="CW8" s="72">
        <v>61.1</v>
      </c>
      <c r="CX8" s="72">
        <v>66.599999999999994</v>
      </c>
      <c r="CY8" s="72">
        <v>63.3</v>
      </c>
      <c r="CZ8" s="72">
        <v>59.2</v>
      </c>
      <c r="DA8" s="72">
        <v>60.6</v>
      </c>
      <c r="DB8" s="72">
        <v>61.2</v>
      </c>
      <c r="DC8" s="72">
        <v>62.1</v>
      </c>
      <c r="DD8" s="72">
        <v>62.5</v>
      </c>
      <c r="DE8" s="72">
        <v>63.4</v>
      </c>
      <c r="DF8" s="72">
        <v>55.2</v>
      </c>
      <c r="DG8" s="72">
        <v>14.9</v>
      </c>
      <c r="DH8" s="72">
        <v>15.2</v>
      </c>
      <c r="DI8" s="72">
        <v>14.8</v>
      </c>
      <c r="DJ8" s="72">
        <v>14.5</v>
      </c>
      <c r="DK8" s="72">
        <v>13.9</v>
      </c>
      <c r="DL8" s="72">
        <v>19.2</v>
      </c>
      <c r="DM8" s="72">
        <v>19.3</v>
      </c>
      <c r="DN8" s="72">
        <v>18.899999999999999</v>
      </c>
      <c r="DO8" s="72">
        <v>19</v>
      </c>
      <c r="DP8" s="72">
        <v>18.7</v>
      </c>
      <c r="DQ8" s="72">
        <v>24.1</v>
      </c>
      <c r="DR8" s="71">
        <v>60.6</v>
      </c>
      <c r="DS8" s="71">
        <v>60.1</v>
      </c>
      <c r="DT8" s="71">
        <v>55.3</v>
      </c>
      <c r="DU8" s="71">
        <v>58.2</v>
      </c>
      <c r="DV8" s="71">
        <v>58.6</v>
      </c>
      <c r="DW8" s="71">
        <v>48.3</v>
      </c>
      <c r="DX8" s="71">
        <v>48</v>
      </c>
      <c r="DY8" s="71">
        <v>52.2</v>
      </c>
      <c r="DZ8" s="71">
        <v>52.4</v>
      </c>
      <c r="EA8" s="71">
        <v>52.5</v>
      </c>
      <c r="EB8" s="71">
        <v>50.7</v>
      </c>
      <c r="EC8" s="71">
        <v>78.5</v>
      </c>
      <c r="ED8" s="71">
        <v>75.900000000000006</v>
      </c>
      <c r="EE8" s="71">
        <v>66.400000000000006</v>
      </c>
      <c r="EF8" s="71">
        <v>68.900000000000006</v>
      </c>
      <c r="EG8" s="71">
        <v>64.2</v>
      </c>
      <c r="EH8" s="71">
        <v>64.2</v>
      </c>
      <c r="EI8" s="71">
        <v>63.3</v>
      </c>
      <c r="EJ8" s="71">
        <v>69.599999999999994</v>
      </c>
      <c r="EK8" s="71">
        <v>69.2</v>
      </c>
      <c r="EL8" s="71">
        <v>69.7</v>
      </c>
      <c r="EM8" s="71">
        <v>65.7</v>
      </c>
      <c r="EN8" s="72">
        <v>26481583</v>
      </c>
      <c r="EO8" s="72">
        <v>26265725</v>
      </c>
      <c r="EP8" s="72">
        <v>31041044</v>
      </c>
      <c r="EQ8" s="72">
        <v>31174123</v>
      </c>
      <c r="ER8" s="72">
        <v>32673385</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2018-10-25T06:09:15Z</cp:lastPrinted>
  <dcterms:created xsi:type="dcterms:W3CDTF">2018-06-14T04:26:10Z</dcterms:created>
  <dcterms:modified xsi:type="dcterms:W3CDTF">2018-10-25T06:09:18Z</dcterms:modified>
</cp:coreProperties>
</file>