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Z76" i="4" l="1"/>
  <c r="MA51" i="4"/>
  <c r="MI76" i="4"/>
  <c r="HJ51" i="4"/>
  <c r="MA30" i="4"/>
  <c r="IT76" i="4"/>
  <c r="CS51" i="4"/>
  <c r="HJ30" i="4"/>
  <c r="CS30" i="4"/>
  <c r="C11" i="5"/>
  <c r="D11" i="5"/>
  <c r="E11" i="5"/>
  <c r="B11" i="5"/>
  <c r="BK76" i="4" l="1"/>
  <c r="LH51" i="4"/>
  <c r="LT76" i="4"/>
  <c r="GQ51" i="4"/>
  <c r="LH30" i="4"/>
  <c r="IE76" i="4"/>
  <c r="BZ51" i="4"/>
  <c r="GQ30" i="4"/>
  <c r="BZ30" i="4"/>
  <c r="HP76" i="4"/>
  <c r="BG51" i="4"/>
  <c r="FX30" i="4"/>
  <c r="BG30" i="4"/>
  <c r="AV76" i="4"/>
  <c r="KO51" i="4"/>
  <c r="LE76" i="4"/>
  <c r="FX51" i="4"/>
  <c r="KO30" i="4"/>
  <c r="KP76" i="4"/>
  <c r="FE51" i="4"/>
  <c r="HA76" i="4"/>
  <c r="AN51" i="4"/>
  <c r="FE30" i="4"/>
  <c r="JV30" i="4"/>
  <c r="AN30" i="4"/>
  <c r="AG76" i="4"/>
  <c r="JV51" i="4"/>
  <c r="R76" i="4"/>
  <c r="JC51" i="4"/>
  <c r="KA76" i="4"/>
  <c r="EL51" i="4"/>
  <c r="JC30" i="4"/>
  <c r="GL76" i="4"/>
  <c r="U51" i="4"/>
  <c r="EL30"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<sst xmlns="http://schemas.openxmlformats.org/spreadsheetml/2006/main" count="287" uniqueCount="135">
  <si>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</si>
  <si>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</si>
  <si>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</si>
  <si>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</si>
  <si>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</si>
  <si>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</si>
  <si>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</si>
  <si>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</si>
  <si>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</si>
  <si>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</si>
  <si>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</si>
  <si>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</si>
  <si>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</si>
  <si>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</si>
  <si>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</si>
  <si>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</si>
  <si>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</si>
  <si>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</si>
  <si>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</si>
  <si>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</si>
  <si>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</si>
  <si>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</si>
  <si>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</si>
  <si>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</si>
  <si>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</si>
  <si>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</si>
  <si>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</si>
  <si>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</si>
  <si>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</si>
  <si>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</si>
  <si>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</si>
  <si>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</si>
  <si>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</si>
  <si>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</si>
  <si>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</si>
  <si>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</si>
  <si>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</si>
  <si>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</si>
  <si>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</si>
  <si>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</si>
  <si>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</si>
  <si>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</si>
  <si>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</si>
  <si>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</si>
  <si>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</si>
  <si>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</si>
  <si>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</si>
  <si>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</si>
  <si>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</si>
  <si>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</si>
  <si>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</si>
  <si>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</si>
  <si>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</si>
  <si>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</si>
  <si>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</si>
  <si>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</si>
  <si>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</si>
  <si>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</si>
  <si>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</si>
  <si>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</si>
  <si>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</si>
  <si>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</si>
  <si>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</si>
  <si>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</si>
  <si>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</si>
  <si>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</si>
  <si>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</si>
  <si>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</si>
  <si>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</si>
  <si>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</si>
  <si>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</si>
  <si>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</si>
  <si>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</si>
  <si>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</si>
  <si>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</si>
  <si>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</si>
  <si>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</si>
  <si>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</si>
  <si>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</si>
  <si>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</si>
  <si>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</si>
  <si>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</si>
  <si>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</si>
  <si>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</si>
  <si>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</si>
  <si>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</si>
  <si>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</si>
  <si>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</si>
  <si>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</si>
  <si>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</si>
  <si>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</si>
  <si>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</si>
  <si>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</si>
  <si>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</si>
  <si>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</si>
  <si>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</si>
  <si>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</si>
  <si>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</si>
  <si>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</si>
  <si>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</si>
  <si>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</si>
  <si>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</si>
  <si>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</si>
  <si>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</si>
  <si>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</si>
  <si>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</si>
  <si>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</si>
  <si>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</si>
  <si>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</si>
  <si>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</si>
  <si>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</si>
  <si>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</si>
  <si>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</si>
  <si>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</si>
  <si>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愛媛県　四国中央市</t>
  </si>
  <si>
    <t>平尾山駐車場</t>
  </si>
  <si>
    <t>法非適用</t>
  </si>
  <si>
    <t>駐車場整備事業</t>
  </si>
  <si>
    <t>-</t>
  </si>
  <si>
    <t>Ａ３Ｂ２</t>
  </si>
  <si>
    <t>該当数値なし</t>
  </si>
  <si>
    <t>その他駐車場</t>
  </si>
  <si>
    <t>広場式</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</si>
  <si>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</si>
  <si>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</si>
  <si>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</si>
  <si>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</si>
  <si>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</si>
  <si>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</si>
  <si>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</si>
  <si>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</si>
  <si>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6"/>
  </si>
  <si>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6"/>
  </si>
  <si>
    <t>　収益的収支比率は単年度の収支が黒字であることを示す100%を大きく上回って推移しており、また、他会計からの繰入金もないことから現時点では経営の健全性は確保できている。
　なお、各指標については「①収益的収支比率」、「④売上高ＧＯＰ比率」どちらも類似施設平均値を上回っている。「⑤ＥＢＩＴＤＡ」は概ね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9" eb="90">
      <t>カク</t>
    </rPh>
    <rPh sb="90" eb="92">
      <t>シヒョウ</t>
    </rPh>
    <rPh sb="176" eb="178">
      <t>ジョウキョウ</t>
    </rPh>
    <phoneticPr fontId="6"/>
  </si>
  <si>
    <t>　「⑪稼働率」は概ね50％前後を維持しており、安定した需要があるといえる。なお、稼働率が50％前後を推移している理由は、すべて月極駐車場であり、古くからの契約者が多いことがあげられる。</t>
    <rPh sb="13" eb="15">
      <t>ゼンゴ</t>
    </rPh>
    <rPh sb="16" eb="18">
      <t>イジ</t>
    </rPh>
    <rPh sb="50" eb="52">
      <t>スイイ</t>
    </rPh>
    <rPh sb="63" eb="65">
      <t>ツキギメ</t>
    </rPh>
    <rPh sb="65" eb="68">
      <t>チュウシャジョウ</t>
    </rPh>
    <rPh sb="72" eb="73">
      <t>フル</t>
    </rPh>
    <rPh sb="77" eb="80">
      <t>ケイヤクシャ</t>
    </rPh>
    <rPh sb="81" eb="82">
      <t>オオ</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</si>
</sst>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1466.7</c:v>
                </c:pt>
                <c:pt idx="1">
                  <c:v>3520</c:v>
                </c:pt>
                <c:pt idx="2">
                  <c:v>1292.9000000000001</c:v>
                </c:pt>
                <c:pt idx="3">
                  <c:v>1942.9</c:v>
                </c:pt>
                <c:pt idx="4">
                  <c:v>2266.6999999999998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21518720"/>
        <c:axId val="1215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21518720"/>
        <c:axId val="121520896"/>
      </c:lineChart>
      <c:dateAx>
        <c:axId val="121518720"/>
        <c:scaling>
          <c:orientation val="minMax"/>
        </c:scaling>
        <c:delete val="1"/>
        <c:axPos val="b"/>
        <c:numFmt formatCode="ge" sourceLinked="1"/>
        <c:majorTickMark val="none"/>
        <c:minorTickMark val="none"/>
        <c:tickLblPos val="none"/>
        <c:crossAx val="121520896"/>
        <c:crosses val="autoZero"/>
        <c:auto val="1"/>
        <c:lblOffset val="100"/>
        <c:baseTimeUnit val="years"/>
      </c:dateAx>
      <c:valAx>
        <c:axId val="12152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51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24726656"/>
        <c:axId val="1247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24726656"/>
        <c:axId val="124728832"/>
      </c:lineChart>
      <c:dateAx>
        <c:axId val="124726656"/>
        <c:scaling>
          <c:orientation val="minMax"/>
        </c:scaling>
        <c:delete val="1"/>
        <c:axPos val="b"/>
        <c:numFmt formatCode="ge" sourceLinked="1"/>
        <c:majorTickMark val="none"/>
        <c:minorTickMark val="none"/>
        <c:tickLblPos val="none"/>
        <c:crossAx val="124728832"/>
        <c:crosses val="autoZero"/>
        <c:auto val="1"/>
        <c:lblOffset val="100"/>
        <c:baseTimeUnit val="years"/>
      </c:dateAx>
      <c:valAx>
        <c:axId val="124728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72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24456960"/>
        <c:axId val="1244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24456960"/>
        <c:axId val="124458496"/>
      </c:lineChart>
      <c:dateAx>
        <c:axId val="124456960"/>
        <c:scaling>
          <c:orientation val="minMax"/>
        </c:scaling>
        <c:delete val="1"/>
        <c:axPos val="b"/>
        <c:numFmt formatCode="ge" sourceLinked="1"/>
        <c:majorTickMark val="none"/>
        <c:minorTickMark val="none"/>
        <c:tickLblPos val="none"/>
        <c:crossAx val="124458496"/>
        <c:crosses val="autoZero"/>
        <c:auto val="1"/>
        <c:lblOffset val="100"/>
        <c:baseTimeUnit val="years"/>
      </c:dateAx>
      <c:valAx>
        <c:axId val="12445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45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24483456"/>
        <c:axId val="1245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24483456"/>
        <c:axId val="124510208"/>
      </c:lineChart>
      <c:dateAx>
        <c:axId val="124483456"/>
        <c:scaling>
          <c:orientation val="minMax"/>
        </c:scaling>
        <c:delete val="1"/>
        <c:axPos val="b"/>
        <c:numFmt formatCode="ge" sourceLinked="1"/>
        <c:majorTickMark val="none"/>
        <c:minorTickMark val="none"/>
        <c:tickLblPos val="none"/>
        <c:crossAx val="124510208"/>
        <c:crosses val="autoZero"/>
        <c:auto val="1"/>
        <c:lblOffset val="100"/>
        <c:baseTimeUnit val="years"/>
      </c:dateAx>
      <c:valAx>
        <c:axId val="12451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48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24595200"/>
        <c:axId val="1246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24595200"/>
        <c:axId val="124605568"/>
      </c:lineChart>
      <c:dateAx>
        <c:axId val="124595200"/>
        <c:scaling>
          <c:orientation val="minMax"/>
        </c:scaling>
        <c:delete val="1"/>
        <c:axPos val="b"/>
        <c:numFmt formatCode="ge" sourceLinked="1"/>
        <c:majorTickMark val="none"/>
        <c:minorTickMark val="none"/>
        <c:tickLblPos val="none"/>
        <c:crossAx val="124605568"/>
        <c:crosses val="autoZero"/>
        <c:auto val="1"/>
        <c:lblOffset val="100"/>
        <c:baseTimeUnit val="years"/>
      </c:dateAx>
      <c:valAx>
        <c:axId val="12460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59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24654720"/>
        <c:axId val="1246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24654720"/>
        <c:axId val="124656640"/>
      </c:lineChart>
      <c:dateAx>
        <c:axId val="124654720"/>
        <c:scaling>
          <c:orientation val="minMax"/>
        </c:scaling>
        <c:delete val="1"/>
        <c:axPos val="b"/>
        <c:numFmt formatCode="ge" sourceLinked="1"/>
        <c:majorTickMark val="none"/>
        <c:minorTickMark val="none"/>
        <c:tickLblPos val="none"/>
        <c:crossAx val="124656640"/>
        <c:crosses val="autoZero"/>
        <c:auto val="1"/>
        <c:lblOffset val="100"/>
        <c:baseTimeUnit val="years"/>
      </c:dateAx>
      <c:valAx>
        <c:axId val="124656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65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57.1</c:v>
                </c:pt>
                <c:pt idx="1">
                  <c:v>57.1</c:v>
                </c:pt>
                <c:pt idx="2">
                  <c:v>57.1</c:v>
                </c:pt>
                <c:pt idx="3">
                  <c:v>42.9</c:v>
                </c:pt>
                <c:pt idx="4">
                  <c:v>42.9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24707584"/>
        <c:axId val="1247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24707584"/>
        <c:axId val="124709504"/>
      </c:lineChart>
      <c:dateAx>
        <c:axId val="124707584"/>
        <c:scaling>
          <c:orientation val="minMax"/>
        </c:scaling>
        <c:delete val="1"/>
        <c:axPos val="b"/>
        <c:numFmt formatCode="ge" sourceLinked="1"/>
        <c:majorTickMark val="none"/>
        <c:minorTickMark val="none"/>
        <c:tickLblPos val="none"/>
        <c:crossAx val="124709504"/>
        <c:crosses val="autoZero"/>
        <c:auto val="1"/>
        <c:lblOffset val="100"/>
        <c:baseTimeUnit val="years"/>
      </c:dateAx>
      <c:valAx>
        <c:axId val="12470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70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93.2</c:v>
                </c:pt>
                <c:pt idx="1">
                  <c:v>97.2</c:v>
                </c:pt>
                <c:pt idx="2">
                  <c:v>92.3</c:v>
                </c:pt>
                <c:pt idx="3">
                  <c:v>94.9</c:v>
                </c:pt>
                <c:pt idx="4">
                  <c:v>95.6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24821888"/>
        <c:axId val="1248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24821888"/>
        <c:axId val="124823808"/>
      </c:lineChart>
      <c:dateAx>
        <c:axId val="124821888"/>
        <c:scaling>
          <c:orientation val="minMax"/>
        </c:scaling>
        <c:delete val="1"/>
        <c:axPos val="b"/>
        <c:numFmt formatCode="ge" sourceLinked="1"/>
        <c:majorTickMark val="none"/>
        <c:minorTickMark val="none"/>
        <c:tickLblPos val="none"/>
        <c:crossAx val="124823808"/>
        <c:crosses val="autoZero"/>
        <c:auto val="1"/>
        <c:lblOffset val="100"/>
        <c:baseTimeUnit val="years"/>
      </c:dateAx>
      <c:valAx>
        <c:axId val="12482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82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164</c:v>
                </c:pt>
                <c:pt idx="1">
                  <c:v>171</c:v>
                </c:pt>
                <c:pt idx="2">
                  <c:v>167</c:v>
                </c:pt>
                <c:pt idx="3">
                  <c:v>129</c:v>
                </c:pt>
                <c:pt idx="4">
                  <c:v>130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24927360"/>
        <c:axId val="1249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24927360"/>
        <c:axId val="124929536"/>
      </c:lineChart>
      <c:dateAx>
        <c:axId val="124927360"/>
        <c:scaling>
          <c:orientation val="minMax"/>
        </c:scaling>
        <c:delete val="1"/>
        <c:axPos val="b"/>
        <c:numFmt formatCode="ge" sourceLinked="1"/>
        <c:majorTickMark val="none"/>
        <c:minorTickMark val="none"/>
        <c:tickLblPos val="none"/>
        <c:crossAx val="124929536"/>
        <c:crosses val="autoZero"/>
        <c:auto val="1"/>
        <c:lblOffset val="100"/>
        <c:baseTimeUnit val="years"/>
      </c:dateAx>
      <c:valAx>
        <c:axId val="124929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92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R40" zoomScaleNormal="100" zoomScaleSheetLayoutView="70" workbookViewId="0">
      <selection activeCell="ND32" sqref="ND32:NR47"/>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愛媛県四国中央市　平尾山駐車場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t="str">
        <f>データ!W7</f>
        <v>-</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1466.7</v>
      </c>
      <c r="V31" s="111"/>
      <c r="W31" s="111"/>
      <c r="X31" s="111"/>
      <c r="Y31" s="111"/>
      <c r="Z31" s="111"/>
      <c r="AA31" s="111"/>
      <c r="AB31" s="111"/>
      <c r="AC31" s="111"/>
      <c r="AD31" s="111"/>
      <c r="AE31" s="111"/>
      <c r="AF31" s="111"/>
      <c r="AG31" s="111"/>
      <c r="AH31" s="111"/>
      <c r="AI31" s="111"/>
      <c r="AJ31" s="111"/>
      <c r="AK31" s="111"/>
      <c r="AL31" s="111"/>
      <c r="AM31" s="111"/>
      <c r="AN31" s="111">
        <f>データ!Z7</f>
        <v>3520</v>
      </c>
      <c r="AO31" s="111"/>
      <c r="AP31" s="111"/>
      <c r="AQ31" s="111"/>
      <c r="AR31" s="111"/>
      <c r="AS31" s="111"/>
      <c r="AT31" s="111"/>
      <c r="AU31" s="111"/>
      <c r="AV31" s="111"/>
      <c r="AW31" s="111"/>
      <c r="AX31" s="111"/>
      <c r="AY31" s="111"/>
      <c r="AZ31" s="111"/>
      <c r="BA31" s="111"/>
      <c r="BB31" s="111"/>
      <c r="BC31" s="111"/>
      <c r="BD31" s="111"/>
      <c r="BE31" s="111"/>
      <c r="BF31" s="111"/>
      <c r="BG31" s="111">
        <f>データ!AA7</f>
        <v>1292.9000000000001</v>
      </c>
      <c r="BH31" s="111"/>
      <c r="BI31" s="111"/>
      <c r="BJ31" s="111"/>
      <c r="BK31" s="111"/>
      <c r="BL31" s="111"/>
      <c r="BM31" s="111"/>
      <c r="BN31" s="111"/>
      <c r="BO31" s="111"/>
      <c r="BP31" s="111"/>
      <c r="BQ31" s="111"/>
      <c r="BR31" s="111"/>
      <c r="BS31" s="111"/>
      <c r="BT31" s="111"/>
      <c r="BU31" s="111"/>
      <c r="BV31" s="111"/>
      <c r="BW31" s="111"/>
      <c r="BX31" s="111"/>
      <c r="BY31" s="111"/>
      <c r="BZ31" s="111">
        <f>データ!AB7</f>
        <v>1942.9</v>
      </c>
      <c r="CA31" s="111"/>
      <c r="CB31" s="111"/>
      <c r="CC31" s="111"/>
      <c r="CD31" s="111"/>
      <c r="CE31" s="111"/>
      <c r="CF31" s="111"/>
      <c r="CG31" s="111"/>
      <c r="CH31" s="111"/>
      <c r="CI31" s="111"/>
      <c r="CJ31" s="111"/>
      <c r="CK31" s="111"/>
      <c r="CL31" s="111"/>
      <c r="CM31" s="111"/>
      <c r="CN31" s="111"/>
      <c r="CO31" s="111"/>
      <c r="CP31" s="111"/>
      <c r="CQ31" s="111"/>
      <c r="CR31" s="111"/>
      <c r="CS31" s="111">
        <f>データ!AC7</f>
        <v>2266.6999999999998</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57.1</v>
      </c>
      <c r="JD31" s="82"/>
      <c r="JE31" s="82"/>
      <c r="JF31" s="82"/>
      <c r="JG31" s="82"/>
      <c r="JH31" s="82"/>
      <c r="JI31" s="82"/>
      <c r="JJ31" s="82"/>
      <c r="JK31" s="82"/>
      <c r="JL31" s="82"/>
      <c r="JM31" s="82"/>
      <c r="JN31" s="82"/>
      <c r="JO31" s="82"/>
      <c r="JP31" s="82"/>
      <c r="JQ31" s="82"/>
      <c r="JR31" s="82"/>
      <c r="JS31" s="82"/>
      <c r="JT31" s="82"/>
      <c r="JU31" s="83"/>
      <c r="JV31" s="81">
        <f>データ!DL7</f>
        <v>57.1</v>
      </c>
      <c r="JW31" s="82"/>
      <c r="JX31" s="82"/>
      <c r="JY31" s="82"/>
      <c r="JZ31" s="82"/>
      <c r="KA31" s="82"/>
      <c r="KB31" s="82"/>
      <c r="KC31" s="82"/>
      <c r="KD31" s="82"/>
      <c r="KE31" s="82"/>
      <c r="KF31" s="82"/>
      <c r="KG31" s="82"/>
      <c r="KH31" s="82"/>
      <c r="KI31" s="82"/>
      <c r="KJ31" s="82"/>
      <c r="KK31" s="82"/>
      <c r="KL31" s="82"/>
      <c r="KM31" s="82"/>
      <c r="KN31" s="83"/>
      <c r="KO31" s="81">
        <f>データ!DM7</f>
        <v>57.1</v>
      </c>
      <c r="KP31" s="82"/>
      <c r="KQ31" s="82"/>
      <c r="KR31" s="82"/>
      <c r="KS31" s="82"/>
      <c r="KT31" s="82"/>
      <c r="KU31" s="82"/>
      <c r="KV31" s="82"/>
      <c r="KW31" s="82"/>
      <c r="KX31" s="82"/>
      <c r="KY31" s="82"/>
      <c r="KZ31" s="82"/>
      <c r="LA31" s="82"/>
      <c r="LB31" s="82"/>
      <c r="LC31" s="82"/>
      <c r="LD31" s="82"/>
      <c r="LE31" s="82"/>
      <c r="LF31" s="82"/>
      <c r="LG31" s="83"/>
      <c r="LH31" s="81">
        <f>データ!DN7</f>
        <v>42.9</v>
      </c>
      <c r="LI31" s="82"/>
      <c r="LJ31" s="82"/>
      <c r="LK31" s="82"/>
      <c r="LL31" s="82"/>
      <c r="LM31" s="82"/>
      <c r="LN31" s="82"/>
      <c r="LO31" s="82"/>
      <c r="LP31" s="82"/>
      <c r="LQ31" s="82"/>
      <c r="LR31" s="82"/>
      <c r="LS31" s="82"/>
      <c r="LT31" s="82"/>
      <c r="LU31" s="82"/>
      <c r="LV31" s="82"/>
      <c r="LW31" s="82"/>
      <c r="LX31" s="82"/>
      <c r="LY31" s="82"/>
      <c r="LZ31" s="83"/>
      <c r="MA31" s="81">
        <f>データ!DO7</f>
        <v>42.9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93.2</v>
      </c>
      <c r="EM52" s="111"/>
      <c r="EN52" s="111"/>
      <c r="EO52" s="111"/>
      <c r="EP52" s="111"/>
      <c r="EQ52" s="111"/>
      <c r="ER52" s="111"/>
      <c r="ES52" s="111"/>
      <c r="ET52" s="111"/>
      <c r="EU52" s="111"/>
      <c r="EV52" s="111"/>
      <c r="EW52" s="111"/>
      <c r="EX52" s="111"/>
      <c r="EY52" s="111"/>
      <c r="EZ52" s="111"/>
      <c r="FA52" s="111"/>
      <c r="FB52" s="111"/>
      <c r="FC52" s="111"/>
      <c r="FD52" s="111"/>
      <c r="FE52" s="111">
        <f>データ!BG7</f>
        <v>97.2</v>
      </c>
      <c r="FF52" s="111"/>
      <c r="FG52" s="111"/>
      <c r="FH52" s="111"/>
      <c r="FI52" s="111"/>
      <c r="FJ52" s="111"/>
      <c r="FK52" s="111"/>
      <c r="FL52" s="111"/>
      <c r="FM52" s="111"/>
      <c r="FN52" s="111"/>
      <c r="FO52" s="111"/>
      <c r="FP52" s="111"/>
      <c r="FQ52" s="111"/>
      <c r="FR52" s="111"/>
      <c r="FS52" s="111"/>
      <c r="FT52" s="111"/>
      <c r="FU52" s="111"/>
      <c r="FV52" s="111"/>
      <c r="FW52" s="111"/>
      <c r="FX52" s="111">
        <f>データ!BH7</f>
        <v>92.3</v>
      </c>
      <c r="FY52" s="111"/>
      <c r="FZ52" s="111"/>
      <c r="GA52" s="111"/>
      <c r="GB52" s="111"/>
      <c r="GC52" s="111"/>
      <c r="GD52" s="111"/>
      <c r="GE52" s="111"/>
      <c r="GF52" s="111"/>
      <c r="GG52" s="111"/>
      <c r="GH52" s="111"/>
      <c r="GI52" s="111"/>
      <c r="GJ52" s="111"/>
      <c r="GK52" s="111"/>
      <c r="GL52" s="111"/>
      <c r="GM52" s="111"/>
      <c r="GN52" s="111"/>
      <c r="GO52" s="111"/>
      <c r="GP52" s="111"/>
      <c r="GQ52" s="111">
        <f>データ!BI7</f>
        <v>94.9</v>
      </c>
      <c r="GR52" s="111"/>
      <c r="GS52" s="111"/>
      <c r="GT52" s="111"/>
      <c r="GU52" s="111"/>
      <c r="GV52" s="111"/>
      <c r="GW52" s="111"/>
      <c r="GX52" s="111"/>
      <c r="GY52" s="111"/>
      <c r="GZ52" s="111"/>
      <c r="HA52" s="111"/>
      <c r="HB52" s="111"/>
      <c r="HC52" s="111"/>
      <c r="HD52" s="111"/>
      <c r="HE52" s="111"/>
      <c r="HF52" s="111"/>
      <c r="HG52" s="111"/>
      <c r="HH52" s="111"/>
      <c r="HI52" s="111"/>
      <c r="HJ52" s="111">
        <f>データ!BJ7</f>
        <v>95.6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164</v>
      </c>
      <c r="JD52" s="110"/>
      <c r="JE52" s="110"/>
      <c r="JF52" s="110"/>
      <c r="JG52" s="110"/>
      <c r="JH52" s="110"/>
      <c r="JI52" s="110"/>
      <c r="JJ52" s="110"/>
      <c r="JK52" s="110"/>
      <c r="JL52" s="110"/>
      <c r="JM52" s="110"/>
      <c r="JN52" s="110"/>
      <c r="JO52" s="110"/>
      <c r="JP52" s="110"/>
      <c r="JQ52" s="110"/>
      <c r="JR52" s="110"/>
      <c r="JS52" s="110"/>
      <c r="JT52" s="110"/>
      <c r="JU52" s="110"/>
      <c r="JV52" s="110">
        <f>データ!BR7</f>
        <v>171</v>
      </c>
      <c r="JW52" s="110"/>
      <c r="JX52" s="110"/>
      <c r="JY52" s="110"/>
      <c r="JZ52" s="110"/>
      <c r="KA52" s="110"/>
      <c r="KB52" s="110"/>
      <c r="KC52" s="110"/>
      <c r="KD52" s="110"/>
      <c r="KE52" s="110"/>
      <c r="KF52" s="110"/>
      <c r="KG52" s="110"/>
      <c r="KH52" s="110"/>
      <c r="KI52" s="110"/>
      <c r="KJ52" s="110"/>
      <c r="KK52" s="110"/>
      <c r="KL52" s="110"/>
      <c r="KM52" s="110"/>
      <c r="KN52" s="110"/>
      <c r="KO52" s="110">
        <f>データ!BS7</f>
        <v>167</v>
      </c>
      <c r="KP52" s="110"/>
      <c r="KQ52" s="110"/>
      <c r="KR52" s="110"/>
      <c r="KS52" s="110"/>
      <c r="KT52" s="110"/>
      <c r="KU52" s="110"/>
      <c r="KV52" s="110"/>
      <c r="KW52" s="110"/>
      <c r="KX52" s="110"/>
      <c r="KY52" s="110"/>
      <c r="KZ52" s="110"/>
      <c r="LA52" s="110"/>
      <c r="LB52" s="110"/>
      <c r="LC52" s="110"/>
      <c r="LD52" s="110"/>
      <c r="LE52" s="110"/>
      <c r="LF52" s="110"/>
      <c r="LG52" s="110"/>
      <c r="LH52" s="110">
        <f>データ!BT7</f>
        <v>129</v>
      </c>
      <c r="LI52" s="110"/>
      <c r="LJ52" s="110"/>
      <c r="LK52" s="110"/>
      <c r="LL52" s="110"/>
      <c r="LM52" s="110"/>
      <c r="LN52" s="110"/>
      <c r="LO52" s="110"/>
      <c r="LP52" s="110"/>
      <c r="LQ52" s="110"/>
      <c r="LR52" s="110"/>
      <c r="LS52" s="110"/>
      <c r="LT52" s="110"/>
      <c r="LU52" s="110"/>
      <c r="LV52" s="110"/>
      <c r="LW52" s="110"/>
      <c r="LX52" s="110"/>
      <c r="LY52" s="110"/>
      <c r="LZ52" s="110"/>
      <c r="MA52" s="110">
        <f>データ!BU7</f>
        <v>130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1243</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382132</v>
      </c>
      <c r="D6" s="61">
        <f t="shared" si="1"/>
        <v>47</v>
      </c>
      <c r="E6" s="61">
        <f t="shared" si="1"/>
        <v>14</v>
      </c>
      <c r="F6" s="61">
        <f t="shared" si="1"/>
        <v>0</v>
      </c>
      <c r="G6" s="61">
        <f t="shared" si="1"/>
        <v>9</v>
      </c>
      <c r="H6" s="61" t="str">
        <f>SUBSTITUTE(H8,"　","")</f>
        <v>愛媛県四国中央市</v>
      </c>
      <c r="I6" s="61" t="str">
        <f t="shared" si="1"/>
        <v>平尾山駐車場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その他駐車場</v>
      </c>
      <c r="Q6" s="63" t="str">
        <f t="shared" si="1"/>
        <v>広場式</v>
      </c>
      <c r="R6" s="64">
        <f t="shared" si="1"/>
        <v>13</v>
      </c>
      <c r="S6" s="63" t="str">
        <f t="shared" si="1"/>
        <v>無</v>
      </c>
      <c r="T6" s="63" t="str">
        <f t="shared" si="1"/>
        <v>無</v>
      </c>
      <c r="U6" s="64">
        <f t="shared" si="1"/>
        <v>145</v>
      </c>
      <c r="V6" s="64">
        <f t="shared" si="1"/>
        <v>7</v>
      </c>
      <c r="W6" s="64" t="str">
        <f t="shared" si="1"/>
        <v>-</v>
      </c>
      <c r="X6" s="63" t="str">
        <f t="shared" si="1"/>
        <v>導入なし</v>
      </c>
      <c r="Y6" s="65">
        <f>IF(Y8="-",NA(),Y8)</f>
        <v>1466.7</v>
      </c>
      <c r="Z6" s="65">
        <f t="shared" ref="Z6:AH6" si="2">IF(Z8="-",NA(),Z8)</f>
        <v>3520</v>
      </c>
      <c r="AA6" s="65">
        <f t="shared" si="2"/>
        <v>1292.9000000000001</v>
      </c>
      <c r="AB6" s="65">
        <f t="shared" si="2"/>
        <v>1942.9</v>
      </c>
      <c r="AC6" s="65">
        <f t="shared" si="2"/>
        <v>2266.6999999999998</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93.2</v>
      </c>
      <c r="BG6" s="65">
        <f t="shared" ref="BG6:BO6" si="5">IF(BG8="-",NA(),BG8)</f>
        <v>97.2</v>
      </c>
      <c r="BH6" s="65">
        <f t="shared" si="5"/>
        <v>92.3</v>
      </c>
      <c r="BI6" s="65">
        <f t="shared" si="5"/>
        <v>94.9</v>
      </c>
      <c r="BJ6" s="65">
        <f t="shared" si="5"/>
        <v>95.6</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164</v>
      </c>
      <c r="BR6" s="66">
        <f t="shared" ref="BR6:BZ6" si="6">IF(BR8="-",NA(),BR8)</f>
        <v>171</v>
      </c>
      <c r="BS6" s="66">
        <f t="shared" si="6"/>
        <v>167</v>
      </c>
      <c r="BT6" s="66">
        <f t="shared" si="6"/>
        <v>129</v>
      </c>
      <c r="BU6" s="66">
        <f t="shared" si="6"/>
        <v>130</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1243</v>
      </c>
      <c r="CN6" s="64">
        <f t="shared" si="7"/>
        <v>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57.1</v>
      </c>
      <c r="DL6" s="65">
        <f t="shared" ref="DL6:DT6" si="9">IF(DL8="-",NA(),DL8)</f>
        <v>57.1</v>
      </c>
      <c r="DM6" s="65">
        <f t="shared" si="9"/>
        <v>57.1</v>
      </c>
      <c r="DN6" s="65">
        <f t="shared" si="9"/>
        <v>42.9</v>
      </c>
      <c r="DO6" s="65">
        <f t="shared" si="9"/>
        <v>42.9</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112</v>
      </c>
      <c r="B7" s="61">
        <f t="shared" ref="B7:X7" si="10">B8</f>
        <v>2016</v>
      </c>
      <c r="C7" s="61">
        <f t="shared" si="10"/>
        <v>382132</v>
      </c>
      <c r="D7" s="61">
        <f t="shared" si="10"/>
        <v>47</v>
      </c>
      <c r="E7" s="61">
        <f t="shared" si="10"/>
        <v>14</v>
      </c>
      <c r="F7" s="61">
        <f t="shared" si="10"/>
        <v>0</v>
      </c>
      <c r="G7" s="61">
        <f t="shared" si="10"/>
        <v>9</v>
      </c>
      <c r="H7" s="61" t="str">
        <f t="shared" si="10"/>
        <v>愛媛県　四国中央市</v>
      </c>
      <c r="I7" s="61" t="str">
        <f t="shared" si="10"/>
        <v>平尾山駐車場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その他駐車場</v>
      </c>
      <c r="Q7" s="63" t="str">
        <f t="shared" si="10"/>
        <v>広場式</v>
      </c>
      <c r="R7" s="64">
        <f t="shared" si="10"/>
        <v>13</v>
      </c>
      <c r="S7" s="63" t="str">
        <f t="shared" si="10"/>
        <v>無</v>
      </c>
      <c r="T7" s="63" t="str">
        <f t="shared" si="10"/>
        <v>無</v>
      </c>
      <c r="U7" s="64">
        <f t="shared" si="10"/>
        <v>145</v>
      </c>
      <c r="V7" s="64">
        <f t="shared" si="10"/>
        <v>7</v>
      </c>
      <c r="W7" s="64" t="str">
        <f t="shared" si="10"/>
        <v>-</v>
      </c>
      <c r="X7" s="63" t="str">
        <f t="shared" si="10"/>
        <v>導入なし</v>
      </c>
      <c r="Y7" s="65">
        <f>Y8</f>
        <v>1466.7</v>
      </c>
      <c r="Z7" s="65">
        <f t="shared" ref="Z7:AH7" si="11">Z8</f>
        <v>3520</v>
      </c>
      <c r="AA7" s="65">
        <f t="shared" si="11"/>
        <v>1292.9000000000001</v>
      </c>
      <c r="AB7" s="65">
        <f t="shared" si="11"/>
        <v>1942.9</v>
      </c>
      <c r="AC7" s="65">
        <f t="shared" si="11"/>
        <v>2266.6999999999998</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93.2</v>
      </c>
      <c r="BG7" s="65">
        <f t="shared" ref="BG7:BO7" si="14">BG8</f>
        <v>97.2</v>
      </c>
      <c r="BH7" s="65">
        <f t="shared" si="14"/>
        <v>92.3</v>
      </c>
      <c r="BI7" s="65">
        <f t="shared" si="14"/>
        <v>94.9</v>
      </c>
      <c r="BJ7" s="65">
        <f t="shared" si="14"/>
        <v>95.6</v>
      </c>
      <c r="BK7" s="65">
        <f t="shared" si="14"/>
        <v>38.799999999999997</v>
      </c>
      <c r="BL7" s="65">
        <f t="shared" si="14"/>
        <v>37.6</v>
      </c>
      <c r="BM7" s="65">
        <f t="shared" si="14"/>
        <v>37.700000000000003</v>
      </c>
      <c r="BN7" s="65">
        <f t="shared" si="14"/>
        <v>38.5</v>
      </c>
      <c r="BO7" s="65">
        <f t="shared" si="14"/>
        <v>37.6</v>
      </c>
      <c r="BP7" s="62"/>
      <c r="BQ7" s="66">
        <f>BQ8</f>
        <v>164</v>
      </c>
      <c r="BR7" s="66">
        <f t="shared" ref="BR7:BZ7" si="15">BR8</f>
        <v>171</v>
      </c>
      <c r="BS7" s="66">
        <f t="shared" si="15"/>
        <v>167</v>
      </c>
      <c r="BT7" s="66">
        <f t="shared" si="15"/>
        <v>129</v>
      </c>
      <c r="BU7" s="66">
        <f t="shared" si="15"/>
        <v>130</v>
      </c>
      <c r="BV7" s="66">
        <f t="shared" si="15"/>
        <v>7659</v>
      </c>
      <c r="BW7" s="66">
        <f t="shared" si="15"/>
        <v>6771</v>
      </c>
      <c r="BX7" s="66">
        <f t="shared" si="15"/>
        <v>7055</v>
      </c>
      <c r="BY7" s="66">
        <f t="shared" si="15"/>
        <v>8884</v>
      </c>
      <c r="BZ7" s="66">
        <f t="shared" si="15"/>
        <v>8279</v>
      </c>
      <c r="CA7" s="64"/>
      <c r="CB7" s="65" t="s">
        <v>113</v>
      </c>
      <c r="CC7" s="65" t="s">
        <v>113</v>
      </c>
      <c r="CD7" s="65" t="s">
        <v>113</v>
      </c>
      <c r="CE7" s="65" t="s">
        <v>113</v>
      </c>
      <c r="CF7" s="65" t="s">
        <v>113</v>
      </c>
      <c r="CG7" s="65" t="s">
        <v>113</v>
      </c>
      <c r="CH7" s="65" t="s">
        <v>113</v>
      </c>
      <c r="CI7" s="65" t="s">
        <v>113</v>
      </c>
      <c r="CJ7" s="65" t="s">
        <v>113</v>
      </c>
      <c r="CK7" s="65" t="s">
        <v>110</v>
      </c>
      <c r="CL7" s="62"/>
      <c r="CM7" s="64">
        <f>CM8</f>
        <v>1243</v>
      </c>
      <c r="CN7" s="64">
        <f>CN8</f>
        <v>0</v>
      </c>
      <c r="CO7" s="65" t="s">
        <v>113</v>
      </c>
      <c r="CP7" s="65" t="s">
        <v>113</v>
      </c>
      <c r="CQ7" s="65" t="s">
        <v>113</v>
      </c>
      <c r="CR7" s="65" t="s">
        <v>113</v>
      </c>
      <c r="CS7" s="65" t="s">
        <v>113</v>
      </c>
      <c r="CT7" s="65" t="s">
        <v>113</v>
      </c>
      <c r="CU7" s="65" t="s">
        <v>113</v>
      </c>
      <c r="CV7" s="65" t="s">
        <v>113</v>
      </c>
      <c r="CW7" s="65" t="s">
        <v>113</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57.1</v>
      </c>
      <c r="DL7" s="65">
        <f t="shared" ref="DL7:DT7" si="17">DL8</f>
        <v>57.1</v>
      </c>
      <c r="DM7" s="65">
        <f t="shared" si="17"/>
        <v>57.1</v>
      </c>
      <c r="DN7" s="65">
        <f t="shared" si="17"/>
        <v>42.9</v>
      </c>
      <c r="DO7" s="65">
        <f t="shared" si="17"/>
        <v>42.9</v>
      </c>
      <c r="DP7" s="65">
        <f t="shared" si="17"/>
        <v>182.5</v>
      </c>
      <c r="DQ7" s="65">
        <f t="shared" si="17"/>
        <v>181</v>
      </c>
      <c r="DR7" s="65">
        <f t="shared" si="17"/>
        <v>182.1</v>
      </c>
      <c r="DS7" s="65">
        <f t="shared" si="17"/>
        <v>184.8</v>
      </c>
      <c r="DT7" s="65">
        <f t="shared" si="17"/>
        <v>182.5</v>
      </c>
      <c r="DU7" s="62"/>
    </row>
    <row r="8" spans="1:125" s="67" customFormat="1">
      <c r="A8" s="50"/>
      <c r="B8" s="68">
        <v>2016</v>
      </c>
      <c r="C8" s="68">
        <v>382132</v>
      </c>
      <c r="D8" s="68">
        <v>47</v>
      </c>
      <c r="E8" s="68">
        <v>14</v>
      </c>
      <c r="F8" s="68">
        <v>0</v>
      </c>
      <c r="G8" s="68">
        <v>9</v>
      </c>
      <c r="H8" s="68" t="s">
        <v>114</v>
      </c>
      <c r="I8" s="68" t="s">
        <v>115</v>
      </c>
      <c r="J8" s="68" t="s">
        <v>116</v>
      </c>
      <c r="K8" s="68" t="s">
        <v>117</v>
      </c>
      <c r="L8" s="68" t="s">
        <v>118</v>
      </c>
      <c r="M8" s="68" t="s">
        <v>119</v>
      </c>
      <c r="N8" s="68"/>
      <c r="O8" s="69" t="s">
        <v>120</v>
      </c>
      <c r="P8" s="70" t="s">
        <v>121</v>
      </c>
      <c r="Q8" s="70" t="s">
        <v>122</v>
      </c>
      <c r="R8" s="71">
        <v>13</v>
      </c>
      <c r="S8" s="70" t="s">
        <v>123</v>
      </c>
      <c r="T8" s="70" t="s">
        <v>123</v>
      </c>
      <c r="U8" s="71">
        <v>145</v>
      </c>
      <c r="V8" s="71">
        <v>7</v>
      </c>
      <c r="W8" s="71" t="s">
        <v>118</v>
      </c>
      <c r="X8" s="70" t="s">
        <v>124</v>
      </c>
      <c r="Y8" s="72">
        <v>1466.7</v>
      </c>
      <c r="Z8" s="72">
        <v>3520</v>
      </c>
      <c r="AA8" s="72">
        <v>1292.9000000000001</v>
      </c>
      <c r="AB8" s="72">
        <v>1942.9</v>
      </c>
      <c r="AC8" s="72">
        <v>2266.6999999999998</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93.2</v>
      </c>
      <c r="BG8" s="72">
        <v>97.2</v>
      </c>
      <c r="BH8" s="72">
        <v>92.3</v>
      </c>
      <c r="BI8" s="72">
        <v>94.9</v>
      </c>
      <c r="BJ8" s="72">
        <v>95.6</v>
      </c>
      <c r="BK8" s="72">
        <v>38.799999999999997</v>
      </c>
      <c r="BL8" s="72">
        <v>37.6</v>
      </c>
      <c r="BM8" s="72">
        <v>37.700000000000003</v>
      </c>
      <c r="BN8" s="72">
        <v>38.5</v>
      </c>
      <c r="BO8" s="72">
        <v>37.6</v>
      </c>
      <c r="BP8" s="69">
        <v>45.2</v>
      </c>
      <c r="BQ8" s="73">
        <v>164</v>
      </c>
      <c r="BR8" s="73">
        <v>171</v>
      </c>
      <c r="BS8" s="73">
        <v>167</v>
      </c>
      <c r="BT8" s="74">
        <v>129</v>
      </c>
      <c r="BU8" s="74">
        <v>130</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1243</v>
      </c>
      <c r="CN8" s="71">
        <v>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44.3</v>
      </c>
      <c r="DF8" s="72">
        <v>76</v>
      </c>
      <c r="DG8" s="72">
        <v>59.3</v>
      </c>
      <c r="DH8" s="72">
        <v>88.6</v>
      </c>
      <c r="DI8" s="72">
        <v>72.2</v>
      </c>
      <c r="DJ8" s="69">
        <v>122.6</v>
      </c>
      <c r="DK8" s="72">
        <v>57.1</v>
      </c>
      <c r="DL8" s="72">
        <v>57.1</v>
      </c>
      <c r="DM8" s="72">
        <v>57.1</v>
      </c>
      <c r="DN8" s="72">
        <v>42.9</v>
      </c>
      <c r="DO8" s="72">
        <v>42.9</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2018-03-13T04:35:16Z</cp:lastPrinted>
  <dcterms:created xsi:type="dcterms:W3CDTF">2018-02-09T01:53:29Z</dcterms:created>
  <dcterms:modified xsi:type="dcterms:W3CDTF">2018-03-20T05:54:43Z</dcterms:modified>
  <cp:category/>
</cp:coreProperties>
</file>