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IE76" i="4"/>
  <c r="BZ51" i="4"/>
  <c r="GQ30" i="4"/>
  <c r="LT76" i="4"/>
  <c r="GQ51" i="4"/>
  <c r="LH30" i="4"/>
  <c r="BZ30" i="4"/>
  <c r="HP76" i="4"/>
  <c r="BG51" i="4"/>
  <c r="BG30" i="4"/>
  <c r="FX30" i="4"/>
  <c r="AV76" i="4"/>
  <c r="KO51" i="4"/>
  <c r="LE76" i="4"/>
  <c r="FX51" i="4"/>
  <c r="KO30" i="4"/>
  <c r="KP76" i="4"/>
  <c r="JV30" i="4"/>
  <c r="HA76" i="4"/>
  <c r="AN51" i="4"/>
  <c r="FE30" i="4"/>
  <c r="JV51" i="4"/>
  <c r="AN30" i="4"/>
  <c r="FE51" i="4"/>
  <c r="AG76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<sst xmlns="http://schemas.openxmlformats.org/spreadsheetml/2006/main" count="286" uniqueCount="135">
  <si>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</si>
  <si>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</si>
  <si>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</si>
  <si>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</si>
  <si>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</si>
  <si>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</si>
  <si>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</si>
  <si>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</si>
  <si>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</si>
  <si>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</si>
  <si>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</si>
  <si>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</si>
  <si>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</si>
  <si>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</si>
  <si>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</si>
  <si>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</si>
  <si>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</si>
  <si>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</si>
  <si>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</si>
  <si>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</si>
  <si>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</si>
  <si>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</si>
  <si>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</si>
  <si>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</si>
  <si>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</si>
  <si>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</si>
  <si>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</si>
  <si>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</si>
  <si>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</si>
  <si>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</si>
  <si>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</si>
  <si>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</si>
  <si>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</si>
  <si>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</si>
  <si>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</si>
  <si>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</si>
  <si>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</si>
  <si>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</si>
  <si>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</si>
  <si>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</si>
  <si>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</si>
  <si>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</si>
  <si>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</si>
  <si>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</si>
  <si>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</si>
  <si>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</si>
  <si>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</si>
  <si>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</si>
  <si>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</si>
  <si>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</si>
  <si>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</si>
  <si>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</si>
  <si>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</si>
  <si>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</si>
  <si>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</si>
  <si>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</si>
  <si>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</si>
  <si>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</si>
  <si>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</si>
  <si>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</si>
  <si>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</si>
  <si>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</si>
  <si>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</si>
  <si>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</si>
  <si>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</si>
  <si>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</si>
  <si>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</si>
  <si>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</si>
  <si>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</si>
  <si>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</si>
  <si>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</si>
  <si>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</si>
  <si>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</si>
  <si>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</si>
  <si>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</si>
  <si>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</si>
  <si>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</si>
  <si>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</si>
  <si>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</si>
  <si>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</si>
  <si>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</si>
  <si>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</si>
  <si>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</si>
  <si>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</si>
  <si>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</si>
  <si>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</si>
  <si>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</si>
  <si>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</si>
  <si>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</si>
  <si>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</si>
  <si>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</si>
  <si>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</si>
  <si>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</si>
  <si>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</si>
  <si>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</si>
  <si>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</si>
  <si>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</si>
  <si>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</si>
  <si>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</si>
  <si>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</si>
  <si>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</si>
  <si>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</si>
  <si>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</si>
  <si>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</si>
  <si>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</si>
  <si>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</si>
  <si>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</si>
  <si>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</si>
  <si>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</si>
  <si>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</si>
  <si>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</si>
  <si>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</si>
  <si>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</si>
  <si>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八幡浜市</t>
  </si>
  <si>
    <t>中央駐車場</t>
  </si>
  <si>
    <t>法非適用</t>
  </si>
  <si>
    <t>駐車場整備事業</t>
  </si>
  <si>
    <t>-</t>
  </si>
  <si>
    <t>Ａ３Ｂ２</t>
  </si>
  <si>
    <t>該当数値なし</t>
  </si>
  <si>
    <t>届出駐車場</t>
  </si>
  <si>
    <t>広場式</t>
  </si>
  <si>
    <t>公共施設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</si>
  <si>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</si>
  <si>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</si>
  <si>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</si>
  <si>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</si>
  <si>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</si>
  <si>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</si>
  <si>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</si>
  <si>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</si>
  <si>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平成２６年度以外は類似施設平均値を上回っているが、収入は減少傾向にある。平成２６年度については、ループコイルの修繕や、駐車券の増刷等で支出が増加していたため、比率が低くなっている。
④売上高ＧＯＰ比率
⑤ＥＢＩＴＤＡ
売上高ＧＯＰ比率が、類似施設平均値を上回っているため、利益率は高い。ＥＢＩＴＤＡが、平均値を下回っているのは、収容台数が３３台と、小規模な駐車場であり、利益そのものの額が小さいことが原因として挙げられる。</t>
    <phoneticPr fontId="6"/>
  </si>
  <si>
    <t>⑪稼働率
平成２６年度まで減少傾向にあったが、その後はほぼ横ばいである。類似施設平均値を若干下回っているものの、平均値に近い値で推移している。</t>
    <phoneticPr fontId="6"/>
  </si>
  <si>
    <t>収入は減少傾向にあるが、営業に関する収益性は平均値以上である。稼働率についても、平均値に近い値を維持している。中心市街地に位置するため、買い物客等の利用が多い。</t>
    <phoneticPr fontId="6"/>
  </si>
  <si>
    <t>⑧設備投資見込額
駐車場の周辺の空き家等で、適当な土地があれば、拡張することを検討しているため、その経費を計上している。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</si>
</sst>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852</c:v>
                </c:pt>
                <c:pt idx="1">
                  <c:v>617.79999999999995</c:v>
                </c:pt>
                <c:pt idx="2">
                  <c:v>302.10000000000002</c:v>
                </c:pt>
                <c:pt idx="3">
                  <c:v>497.4</c:v>
                </c:pt>
                <c:pt idx="4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06944"/>
        <c:axId val="4378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06944"/>
        <c:axId val="43782144"/>
      </c:lineChart>
      <c:dateAx>
        <c:axId val="4390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82144"/>
        <c:crosses val="autoZero"/>
        <c:auto val="1"/>
        <c:lblOffset val="100"/>
        <c:baseTimeUnit val="years"/>
      </c:dateAx>
      <c:valAx>
        <c:axId val="4378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906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8736"/>
        <c:axId val="4383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28736"/>
        <c:axId val="43830656"/>
      </c:lineChart>
      <c:dateAx>
        <c:axId val="4382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30656"/>
        <c:crosses val="autoZero"/>
        <c:auto val="1"/>
        <c:lblOffset val="100"/>
        <c:baseTimeUnit val="years"/>
      </c:dateAx>
      <c:valAx>
        <c:axId val="4383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28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04320"/>
        <c:axId val="4570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04320"/>
        <c:axId val="45706240"/>
      </c:lineChart>
      <c:dateAx>
        <c:axId val="4570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706240"/>
        <c:crosses val="autoZero"/>
        <c:auto val="1"/>
        <c:lblOffset val="100"/>
        <c:baseTimeUnit val="years"/>
      </c:dateAx>
      <c:valAx>
        <c:axId val="4570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704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40960"/>
        <c:axId val="4404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40960"/>
        <c:axId val="44042880"/>
      </c:lineChart>
      <c:dateAx>
        <c:axId val="4404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42880"/>
        <c:crosses val="autoZero"/>
        <c:auto val="1"/>
        <c:lblOffset val="100"/>
        <c:baseTimeUnit val="years"/>
      </c:dateAx>
      <c:valAx>
        <c:axId val="4404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040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77440"/>
        <c:axId val="4407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440"/>
        <c:axId val="44079360"/>
      </c:lineChart>
      <c:dateAx>
        <c:axId val="4407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79360"/>
        <c:crosses val="autoZero"/>
        <c:auto val="1"/>
        <c:lblOffset val="100"/>
        <c:baseTimeUnit val="years"/>
      </c:dateAx>
      <c:valAx>
        <c:axId val="4407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077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0624"/>
        <c:axId val="4585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0624"/>
        <c:axId val="45852544"/>
      </c:lineChart>
      <c:dateAx>
        <c:axId val="4585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852544"/>
        <c:crosses val="autoZero"/>
        <c:auto val="1"/>
        <c:lblOffset val="100"/>
        <c:baseTimeUnit val="years"/>
      </c:dateAx>
      <c:valAx>
        <c:axId val="4585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850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215.2</c:v>
                </c:pt>
                <c:pt idx="1">
                  <c:v>190.9</c:v>
                </c:pt>
                <c:pt idx="2">
                  <c:v>169.7</c:v>
                </c:pt>
                <c:pt idx="3">
                  <c:v>169.7</c:v>
                </c:pt>
                <c:pt idx="4">
                  <c:v>175.8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24000"/>
        <c:axId val="4543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24000"/>
        <c:axId val="45434368"/>
      </c:lineChart>
      <c:dateAx>
        <c:axId val="4542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34368"/>
        <c:crosses val="autoZero"/>
        <c:auto val="1"/>
        <c:lblOffset val="100"/>
        <c:baseTimeUnit val="years"/>
      </c:dateAx>
      <c:valAx>
        <c:axId val="4543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424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88.3</c:v>
                </c:pt>
                <c:pt idx="1">
                  <c:v>83.8</c:v>
                </c:pt>
                <c:pt idx="2">
                  <c:v>66.900000000000006</c:v>
                </c:pt>
                <c:pt idx="3">
                  <c:v>79.7</c:v>
                </c:pt>
                <c:pt idx="4">
                  <c:v>81.7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2288"/>
        <c:axId val="4547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52288"/>
        <c:axId val="45474944"/>
      </c:lineChart>
      <c:dateAx>
        <c:axId val="4545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74944"/>
        <c:crosses val="autoZero"/>
        <c:auto val="1"/>
        <c:lblOffset val="100"/>
        <c:baseTimeUnit val="years"/>
      </c:dateAx>
      <c:valAx>
        <c:axId val="4547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452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5407</c:v>
                </c:pt>
                <c:pt idx="1">
                  <c:v>4660</c:v>
                </c:pt>
                <c:pt idx="2">
                  <c:v>3250</c:v>
                </c:pt>
                <c:pt idx="3">
                  <c:v>3787</c:v>
                </c:pt>
                <c:pt idx="4">
                  <c:v>3846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21536"/>
        <c:axId val="455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21536"/>
        <c:axId val="45527808"/>
      </c:lineChart>
      <c:dateAx>
        <c:axId val="4552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527808"/>
        <c:crosses val="autoZero"/>
        <c:auto val="1"/>
        <c:lblOffset val="100"/>
        <c:baseTimeUnit val="years"/>
      </c:dateAx>
      <c:valAx>
        <c:axId val="455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521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15" sqref="ND15:NR30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中央駐車場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130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913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33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852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617.79999999999995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302.10000000000002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497.4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553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215.2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190.9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169.7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169.7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175.8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134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132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88.3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83.8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66.900000000000006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79.7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81.7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5407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4660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3250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3787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3846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133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71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10189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7</v>
      </c>
      <c r="H6" s="61" t="str">
        <f>SUBSTITUTE(H8,"　","")</f>
        <v>愛媛県八幡浜市</v>
      </c>
      <c r="I6" s="61" t="str">
        <f t="shared" si="1"/>
        <v>中央駐車場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18</v>
      </c>
      <c r="S6" s="63" t="str">
        <f t="shared" si="1"/>
        <v>公共施設</v>
      </c>
      <c r="T6" s="63" t="str">
        <f t="shared" si="1"/>
        <v>無</v>
      </c>
      <c r="U6" s="64">
        <f t="shared" si="1"/>
        <v>913</v>
      </c>
      <c r="V6" s="64">
        <f t="shared" si="1"/>
        <v>33</v>
      </c>
      <c r="W6" s="64">
        <f t="shared" si="1"/>
        <v>120</v>
      </c>
      <c r="X6" s="63" t="str">
        <f t="shared" si="1"/>
        <v>代行制</v>
      </c>
      <c r="Y6" s="65">
        <f>IF(Y8="-",NA(),Y8)</f>
        <v>852</v>
      </c>
      <c r="Z6" s="65">
        <f t="shared" ref="Z6:AH6" si="2">IF(Z8="-",NA(),Z8)</f>
        <v>617.79999999999995</v>
      </c>
      <c r="AA6" s="65">
        <f t="shared" si="2"/>
        <v>302.10000000000002</v>
      </c>
      <c r="AB6" s="65">
        <f t="shared" si="2"/>
        <v>497.4</v>
      </c>
      <c r="AC6" s="65">
        <f t="shared" si="2"/>
        <v>553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88.3</v>
      </c>
      <c r="BG6" s="65">
        <f t="shared" ref="BG6:BO6" si="5">IF(BG8="-",NA(),BG8)</f>
        <v>83.8</v>
      </c>
      <c r="BH6" s="65">
        <f t="shared" si="5"/>
        <v>66.900000000000006</v>
      </c>
      <c r="BI6" s="65">
        <f t="shared" si="5"/>
        <v>79.7</v>
      </c>
      <c r="BJ6" s="65">
        <f t="shared" si="5"/>
        <v>81.7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5407</v>
      </c>
      <c r="BR6" s="66">
        <f t="shared" ref="BR6:BZ6" si="6">IF(BR8="-",NA(),BR8)</f>
        <v>4660</v>
      </c>
      <c r="BS6" s="66">
        <f t="shared" si="6"/>
        <v>3250</v>
      </c>
      <c r="BT6" s="66">
        <f t="shared" si="6"/>
        <v>3787</v>
      </c>
      <c r="BU6" s="66">
        <f t="shared" si="6"/>
        <v>3846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71</v>
      </c>
      <c r="CN6" s="64">
        <f t="shared" si="7"/>
        <v>10189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215.2</v>
      </c>
      <c r="DL6" s="65">
        <f t="shared" ref="DL6:DT6" si="9">IF(DL8="-",NA(),DL8)</f>
        <v>190.9</v>
      </c>
      <c r="DM6" s="65">
        <f t="shared" si="9"/>
        <v>169.7</v>
      </c>
      <c r="DN6" s="65">
        <f t="shared" si="9"/>
        <v>169.7</v>
      </c>
      <c r="DO6" s="65">
        <f t="shared" si="9"/>
        <v>175.8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7</v>
      </c>
      <c r="H7" s="61" t="str">
        <f t="shared" si="10"/>
        <v>愛媛県　八幡浜市</v>
      </c>
      <c r="I7" s="61" t="str">
        <f t="shared" si="10"/>
        <v>中央駐車場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18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913</v>
      </c>
      <c r="V7" s="64">
        <f t="shared" si="10"/>
        <v>33</v>
      </c>
      <c r="W7" s="64">
        <f t="shared" si="10"/>
        <v>120</v>
      </c>
      <c r="X7" s="63" t="str">
        <f t="shared" si="10"/>
        <v>代行制</v>
      </c>
      <c r="Y7" s="65">
        <f>Y8</f>
        <v>852</v>
      </c>
      <c r="Z7" s="65">
        <f t="shared" ref="Z7:AH7" si="11">Z8</f>
        <v>617.79999999999995</v>
      </c>
      <c r="AA7" s="65">
        <f t="shared" si="11"/>
        <v>302.10000000000002</v>
      </c>
      <c r="AB7" s="65">
        <f t="shared" si="11"/>
        <v>497.4</v>
      </c>
      <c r="AC7" s="65">
        <f t="shared" si="11"/>
        <v>553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88.3</v>
      </c>
      <c r="BG7" s="65">
        <f t="shared" ref="BG7:BO7" si="14">BG8</f>
        <v>83.8</v>
      </c>
      <c r="BH7" s="65">
        <f t="shared" si="14"/>
        <v>66.900000000000006</v>
      </c>
      <c r="BI7" s="65">
        <f t="shared" si="14"/>
        <v>79.7</v>
      </c>
      <c r="BJ7" s="65">
        <f t="shared" si="14"/>
        <v>81.7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5407</v>
      </c>
      <c r="BR7" s="66">
        <f t="shared" ref="BR7:BZ7" si="15">BR8</f>
        <v>4660</v>
      </c>
      <c r="BS7" s="66">
        <f t="shared" si="15"/>
        <v>3250</v>
      </c>
      <c r="BT7" s="66">
        <f t="shared" si="15"/>
        <v>3787</v>
      </c>
      <c r="BU7" s="66">
        <f t="shared" si="15"/>
        <v>3846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71</v>
      </c>
      <c r="CN7" s="64">
        <f>CN8</f>
        <v>10189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215.2</v>
      </c>
      <c r="DL7" s="65">
        <f t="shared" ref="DL7:DT7" si="17">DL8</f>
        <v>190.9</v>
      </c>
      <c r="DM7" s="65">
        <f t="shared" si="17"/>
        <v>169.7</v>
      </c>
      <c r="DN7" s="65">
        <f t="shared" si="17"/>
        <v>169.7</v>
      </c>
      <c r="DO7" s="65">
        <f t="shared" si="17"/>
        <v>175.8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7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18</v>
      </c>
      <c r="S8" s="70" t="s">
        <v>122</v>
      </c>
      <c r="T8" s="70" t="s">
        <v>123</v>
      </c>
      <c r="U8" s="71">
        <v>913</v>
      </c>
      <c r="V8" s="71">
        <v>33</v>
      </c>
      <c r="W8" s="71">
        <v>120</v>
      </c>
      <c r="X8" s="70" t="s">
        <v>124</v>
      </c>
      <c r="Y8" s="72">
        <v>852</v>
      </c>
      <c r="Z8" s="72">
        <v>617.79999999999995</v>
      </c>
      <c r="AA8" s="72">
        <v>302.10000000000002</v>
      </c>
      <c r="AB8" s="72">
        <v>497.4</v>
      </c>
      <c r="AC8" s="72">
        <v>553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88.3</v>
      </c>
      <c r="BG8" s="72">
        <v>83.8</v>
      </c>
      <c r="BH8" s="72">
        <v>66.900000000000006</v>
      </c>
      <c r="BI8" s="72">
        <v>79.7</v>
      </c>
      <c r="BJ8" s="72">
        <v>81.7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5407</v>
      </c>
      <c r="BR8" s="73">
        <v>4660</v>
      </c>
      <c r="BS8" s="73">
        <v>3250</v>
      </c>
      <c r="BT8" s="74">
        <v>3787</v>
      </c>
      <c r="BU8" s="74">
        <v>3846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71</v>
      </c>
      <c r="CN8" s="71">
        <v>10189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215.2</v>
      </c>
      <c r="DL8" s="72">
        <v>190.9</v>
      </c>
      <c r="DM8" s="72">
        <v>169.7</v>
      </c>
      <c r="DN8" s="72">
        <v>169.7</v>
      </c>
      <c r="DO8" s="72">
        <v>175.8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cp:lastPrinted>2018-03-19T06:06:29Z</cp:lastPrinted>
  <dcterms:created xsi:type="dcterms:W3CDTF">2018-02-09T01:53:19Z</dcterms:created>
  <dcterms:modified xsi:type="dcterms:W3CDTF">2018-03-19T06:06:31Z</dcterms:modified>
  <cp:category/>
</cp:coreProperties>
</file>