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9LPtjpZsDT8tMbo2CYWsVqWrQWRTP7M930J/12wht25f+KfaT7LwzR5pt8gKmcCUpWFPdQzzOjrsuRQZaj3NYw==" workbookSaltValue="4GXKzPZBhCUM0TXrgSFVlQ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MA32" i="4" s="1"/>
  <c r="DS7" i="5"/>
  <c r="DR7" i="5"/>
  <c r="KO32" i="4" s="1"/>
  <c r="DQ7" i="5"/>
  <c r="DP7" i="5"/>
  <c r="JC32" i="4" s="1"/>
  <c r="DO7" i="5"/>
  <c r="DN7" i="5"/>
  <c r="DM7" i="5"/>
  <c r="DL7" i="5"/>
  <c r="JV31" i="4" s="1"/>
  <c r="DK7" i="5"/>
  <c r="DI7" i="5"/>
  <c r="MI78" i="4" s="1"/>
  <c r="DH7" i="5"/>
  <c r="DG7" i="5"/>
  <c r="LE78" i="4" s="1"/>
  <c r="DF7" i="5"/>
  <c r="DE7" i="5"/>
  <c r="KA78" i="4" s="1"/>
  <c r="DD7" i="5"/>
  <c r="DC7" i="5"/>
  <c r="LT77" i="4" s="1"/>
  <c r="DB7" i="5"/>
  <c r="DA7" i="5"/>
  <c r="CZ7" i="5"/>
  <c r="CN7" i="5"/>
  <c r="CV76" i="4" s="1"/>
  <c r="CM7" i="5"/>
  <c r="BZ7" i="5"/>
  <c r="MA53" i="4" s="1"/>
  <c r="BY7" i="5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BG32" i="4" s="1"/>
  <c r="AE7" i="5"/>
  <c r="AD7" i="5"/>
  <c r="U32" i="4" s="1"/>
  <c r="AC7" i="5"/>
  <c r="AB7" i="5"/>
  <c r="BZ31" i="4" s="1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JV53" i="4"/>
  <c r="HJ53" i="4"/>
  <c r="GQ53" i="4"/>
  <c r="FX53" i="4"/>
  <c r="FE53" i="4"/>
  <c r="EL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U52" i="4"/>
  <c r="LH32" i="4"/>
  <c r="JV32" i="4"/>
  <c r="HJ32" i="4"/>
  <c r="GQ32" i="4"/>
  <c r="FX32" i="4"/>
  <c r="FE32" i="4"/>
  <c r="EL32" i="4"/>
  <c r="BZ32" i="4"/>
  <c r="AN32" i="4"/>
  <c r="MA31" i="4"/>
  <c r="LH31" i="4"/>
  <c r="KO31" i="4"/>
  <c r="JC31" i="4"/>
  <c r="HJ31" i="4"/>
  <c r="GQ31" i="4"/>
  <c r="FX31" i="4"/>
  <c r="FE31" i="4"/>
  <c r="EL31" i="4"/>
  <c r="CS31" i="4"/>
  <c r="BG31" i="4"/>
  <c r="AN31" i="4"/>
  <c r="U31" i="4"/>
  <c r="JQ10" i="4"/>
  <c r="HX10" i="4"/>
  <c r="DU10" i="4"/>
  <c r="CF10" i="4"/>
  <c r="AQ10" i="4"/>
  <c r="B10" i="4"/>
  <c r="LJ8" i="4"/>
  <c r="HX8" i="4"/>
  <c r="DU8" i="4"/>
  <c r="CF8" i="4"/>
  <c r="AQ8" i="4"/>
  <c r="B8" i="4"/>
  <c r="MI76" i="4" l="1"/>
  <c r="HJ51" i="4"/>
  <c r="MA30" i="4"/>
  <c r="CS30" i="4"/>
  <c r="MA51" i="4"/>
  <c r="IT76" i="4"/>
  <c r="CS51" i="4"/>
  <c r="HJ30" i="4"/>
  <c r="BZ76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HP76" i="4"/>
  <c r="AV76" i="4"/>
  <c r="KO51" i="4"/>
  <c r="KO30" i="4"/>
  <c r="FX30" i="4"/>
  <c r="LE76" i="4"/>
  <c r="FX51" i="4"/>
  <c r="BG51" i="4"/>
  <c r="HA76" i="4"/>
  <c r="AN51" i="4"/>
  <c r="FE30" i="4"/>
  <c r="KP76" i="4"/>
  <c r="JV30" i="4"/>
  <c r="AN30" i="4"/>
  <c r="AG76" i="4"/>
  <c r="JV51" i="4"/>
  <c r="FE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<sst xmlns="http://schemas.openxmlformats.org/spreadsheetml/2006/main" count="286" uniqueCount="136">
  <si>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</si>
  <si>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</si>
  <si>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</si>
  <si>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</si>
  <si>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</si>
  <si>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</si>
  <si>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</si>
  <si>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</si>
  <si>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</si>
  <si>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</si>
  <si>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</si>
  <si>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</si>
  <si>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</si>
  <si>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</si>
  <si>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</si>
  <si>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</si>
  <si>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</si>
  <si>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</si>
  <si>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</si>
  <si>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</si>
  <si>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</si>
  <si>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</si>
  <si>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</si>
  <si>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</si>
  <si>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</si>
  <si>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</si>
  <si>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</si>
  <si>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</si>
  <si>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</si>
  <si>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</si>
  <si>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</si>
  <si>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</si>
  <si>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</si>
  <si>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</si>
  <si>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</si>
  <si>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</si>
  <si>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</si>
  <si>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</si>
  <si>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</si>
  <si>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</si>
  <si>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</si>
  <si>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</si>
  <si>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</si>
  <si>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</si>
  <si>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</si>
  <si>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</si>
  <si>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</si>
  <si>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</si>
  <si>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</si>
  <si>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</si>
  <si>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</si>
  <si>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</si>
  <si>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</si>
  <si>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</si>
  <si>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</si>
  <si>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</si>
  <si>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</si>
  <si>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</si>
  <si>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</si>
  <si>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</si>
  <si>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</si>
  <si>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</si>
  <si>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</si>
  <si>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</si>
  <si>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</si>
  <si>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</si>
  <si>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</si>
  <si>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</si>
  <si>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</si>
  <si>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</si>
  <si>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</si>
  <si>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</si>
  <si>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</si>
  <si>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</si>
  <si>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</si>
  <si>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</si>
  <si>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</si>
  <si>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</si>
  <si>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</si>
  <si>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</si>
  <si>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</si>
  <si>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</si>
  <si>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</si>
  <si>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</si>
  <si>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</si>
  <si>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</si>
  <si>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</si>
  <si>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</si>
  <si>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</si>
  <si>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</si>
  <si>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</si>
  <si>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</si>
  <si>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</si>
  <si>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</si>
  <si>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</si>
  <si>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</si>
  <si>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</si>
  <si>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</si>
  <si>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</si>
  <si>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</si>
  <si>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</si>
  <si>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</si>
  <si>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</si>
  <si>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</si>
  <si>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</si>
  <si>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</si>
  <si>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</si>
  <si>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</si>
  <si>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</si>
  <si>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</si>
  <si>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</si>
  <si>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</si>
  <si>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</si>
  <si>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</si>
  <si>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愛媛県　八幡浜市</t>
  </si>
  <si>
    <t>新川駐車場</t>
  </si>
  <si>
    <t>法非適用</t>
  </si>
  <si>
    <t>駐車場整備事業</t>
  </si>
  <si>
    <t>-</t>
  </si>
  <si>
    <t>Ａ３Ｂ１</t>
  </si>
  <si>
    <t>該当数値なし</t>
  </si>
  <si>
    <t>届出駐車場</t>
  </si>
  <si>
    <t>広場式</t>
  </si>
  <si>
    <t>商業施設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</si>
  <si>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</si>
  <si>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</si>
  <si>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</si>
  <si>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</si>
  <si>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</si>
  <si>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</si>
  <si>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</si>
  <si>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</si>
  <si>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平成２５年度から、１００％に満たない赤字状態である。駐車場付きの商業施設の増加や人口減少等により、使用料収入は年々減少傾向にある。主な支出は指定管理料であり、５年ごとに見直しをしている。
④売上高ＧＯＰ比率　
⑤ＥＢＩＴＤＡ
平均値を大きく下回っている。特に、平成２５年度からは収支が赤字で、利益が出ていない状態である。</t>
    <phoneticPr fontId="6"/>
  </si>
  <si>
    <t>⑧設備投資見込額
４年に１度、大規模改修を行っているため、その経費を計上している。今後１０年間で、平成２９年度、平成３３年度、平成３７年度に施行見込である。</t>
    <phoneticPr fontId="6"/>
  </si>
  <si>
    <t>⑪稼働率
平均値を大きく下回っており、年々減少傾向にある。時間貸し駐車の利用については、年々減少傾向にあるが、定期利用についてはほぼ同じ台数で推移している。
時間貸し駐車の利用者減少の要因としては、駐車場付き商業施設の増加や、人口の減少が挙げられる。</t>
    <phoneticPr fontId="6"/>
  </si>
  <si>
    <t>収益等の状況については、現在収支が赤字となっており、利益が出ていない。定期駐車の契約者数は、ほぼ横ばいであるが、時間貸し駐車の利用者については、駐車場付きの商業施設の増加や、人口減少等により、減少している。さらに、４年に１度の大規模改修には、約２５００万円の費用がかかるため、今後の存続についても、検討が必要で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</si>
</sst>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108.5</c:v>
                </c:pt>
                <c:pt idx="1">
                  <c:v>99.1</c:v>
                </c:pt>
                <c:pt idx="2">
                  <c:v>86.7</c:v>
                </c:pt>
                <c:pt idx="3">
                  <c:v>87.5</c:v>
                </c:pt>
                <c:pt idx="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78048"/>
        <c:axId val="4062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8048"/>
        <c:axId val="40629376"/>
      </c:lineChart>
      <c:dateAx>
        <c:axId val="4057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29376"/>
        <c:crosses val="autoZero"/>
        <c:auto val="1"/>
        <c:lblOffset val="100"/>
        <c:baseTimeUnit val="years"/>
      </c:dateAx>
      <c:valAx>
        <c:axId val="4062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578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4000"/>
        <c:axId val="4135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4000"/>
        <c:axId val="41350272"/>
      </c:lineChart>
      <c:dateAx>
        <c:axId val="4134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50272"/>
        <c:crosses val="autoZero"/>
        <c:auto val="1"/>
        <c:lblOffset val="100"/>
        <c:baseTimeUnit val="years"/>
      </c:dateAx>
      <c:valAx>
        <c:axId val="4135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344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92768"/>
        <c:axId val="4139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92768"/>
        <c:axId val="41399040"/>
      </c:lineChart>
      <c:dateAx>
        <c:axId val="4139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99040"/>
        <c:crosses val="autoZero"/>
        <c:auto val="1"/>
        <c:lblOffset val="100"/>
        <c:baseTimeUnit val="years"/>
      </c:dateAx>
      <c:valAx>
        <c:axId val="4139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39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17056"/>
        <c:axId val="4151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17056"/>
        <c:axId val="41518976"/>
      </c:lineChart>
      <c:dateAx>
        <c:axId val="4151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18976"/>
        <c:crosses val="autoZero"/>
        <c:auto val="1"/>
        <c:lblOffset val="100"/>
        <c:baseTimeUnit val="years"/>
      </c:dateAx>
      <c:valAx>
        <c:axId val="4151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517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40992"/>
        <c:axId val="4162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40992"/>
        <c:axId val="41625088"/>
      </c:lineChart>
      <c:dateAx>
        <c:axId val="4154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625088"/>
        <c:crosses val="autoZero"/>
        <c:auto val="1"/>
        <c:lblOffset val="100"/>
        <c:baseTimeUnit val="years"/>
      </c:dateAx>
      <c:valAx>
        <c:axId val="4162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540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57856"/>
        <c:axId val="4165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57856"/>
        <c:axId val="41659776"/>
      </c:lineChart>
      <c:dateAx>
        <c:axId val="4165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659776"/>
        <c:crosses val="autoZero"/>
        <c:auto val="1"/>
        <c:lblOffset val="100"/>
        <c:baseTimeUnit val="years"/>
      </c:dateAx>
      <c:valAx>
        <c:axId val="4165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657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55.3</c:v>
                </c:pt>
                <c:pt idx="1">
                  <c:v>44.1</c:v>
                </c:pt>
                <c:pt idx="2">
                  <c:v>32.9</c:v>
                </c:pt>
                <c:pt idx="3">
                  <c:v>34.799999999999997</c:v>
                </c:pt>
                <c:pt idx="4">
                  <c:v>32.299999999999997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0720"/>
        <c:axId val="4171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10720"/>
        <c:axId val="41712640"/>
      </c:lineChart>
      <c:dateAx>
        <c:axId val="4171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12640"/>
        <c:crosses val="autoZero"/>
        <c:auto val="1"/>
        <c:lblOffset val="100"/>
        <c:baseTimeUnit val="years"/>
      </c:dateAx>
      <c:valAx>
        <c:axId val="4171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710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7.9</c:v>
                </c:pt>
                <c:pt idx="1">
                  <c:v>-0.9</c:v>
                </c:pt>
                <c:pt idx="2">
                  <c:v>-19.5</c:v>
                </c:pt>
                <c:pt idx="3">
                  <c:v>-14.3</c:v>
                </c:pt>
                <c:pt idx="4">
                  <c:v>-14.9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55392"/>
        <c:axId val="4175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5392"/>
        <c:axId val="41757312"/>
      </c:lineChart>
      <c:dateAx>
        <c:axId val="4175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57312"/>
        <c:crosses val="autoZero"/>
        <c:auto val="1"/>
        <c:lblOffset val="100"/>
        <c:baseTimeUnit val="years"/>
      </c:dateAx>
      <c:valAx>
        <c:axId val="4175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755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1082</c:v>
                </c:pt>
                <c:pt idx="1">
                  <c:v>-104</c:v>
                </c:pt>
                <c:pt idx="2">
                  <c:v>-2137</c:v>
                </c:pt>
                <c:pt idx="3">
                  <c:v>-1636</c:v>
                </c:pt>
                <c:pt idx="4">
                  <c:v>-1623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3296"/>
        <c:axId val="4178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83296"/>
        <c:axId val="41785216"/>
      </c:lineChart>
      <c:dateAx>
        <c:axId val="4178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85216"/>
        <c:crosses val="autoZero"/>
        <c:auto val="1"/>
        <c:lblOffset val="100"/>
        <c:baseTimeUnit val="years"/>
      </c:dateAx>
      <c:valAx>
        <c:axId val="4178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783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E46" zoomScale="70" zoomScaleNormal="70" zoomScaleSheetLayoutView="70" workbookViewId="0">
      <selection activeCell="ND49" sqref="ND49:NR64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新川駐車場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131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2639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161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132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108.5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99.1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86.7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87.5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87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55.3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44.1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32.9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34.799999999999997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32.299999999999997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134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7.9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-0.9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-19.5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-14.3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-14.9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1082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-104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-2137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-1636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-1623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135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75000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OO3oUy4ZRL0s52vrrNmdmn+tInqSoqOh3RnyzNtOTO2vsk7FRgEwJjudQ9MV7oFNRx+bfPT9tJyAGP3HxtKMHw==" saltValue="Q8ofI6shNt2SRgEVRD6xe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愛媛県八幡浜市</v>
      </c>
      <c r="I6" s="61" t="str">
        <f t="shared" si="1"/>
        <v>新川駐車場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42</v>
      </c>
      <c r="S6" s="63" t="str">
        <f t="shared" si="1"/>
        <v>商業施設</v>
      </c>
      <c r="T6" s="63" t="str">
        <f t="shared" si="1"/>
        <v>無</v>
      </c>
      <c r="U6" s="64">
        <f t="shared" si="1"/>
        <v>2639</v>
      </c>
      <c r="V6" s="64">
        <f t="shared" si="1"/>
        <v>161</v>
      </c>
      <c r="W6" s="64">
        <f t="shared" si="1"/>
        <v>120</v>
      </c>
      <c r="X6" s="63" t="str">
        <f t="shared" si="1"/>
        <v>代行制</v>
      </c>
      <c r="Y6" s="65">
        <f>IF(Y8="-",NA(),Y8)</f>
        <v>108.5</v>
      </c>
      <c r="Z6" s="65">
        <f t="shared" ref="Z6:AH6" si="2">IF(Z8="-",NA(),Z8)</f>
        <v>99.1</v>
      </c>
      <c r="AA6" s="65">
        <f t="shared" si="2"/>
        <v>86.7</v>
      </c>
      <c r="AB6" s="65">
        <f t="shared" si="2"/>
        <v>87.5</v>
      </c>
      <c r="AC6" s="65">
        <f t="shared" si="2"/>
        <v>87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7.9</v>
      </c>
      <c r="BG6" s="65">
        <f t="shared" ref="BG6:BO6" si="5">IF(BG8="-",NA(),BG8)</f>
        <v>-0.9</v>
      </c>
      <c r="BH6" s="65">
        <f t="shared" si="5"/>
        <v>-19.5</v>
      </c>
      <c r="BI6" s="65">
        <f t="shared" si="5"/>
        <v>-14.3</v>
      </c>
      <c r="BJ6" s="65">
        <f t="shared" si="5"/>
        <v>-14.9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1082</v>
      </c>
      <c r="BR6" s="66">
        <f t="shared" ref="BR6:BZ6" si="6">IF(BR8="-",NA(),BR8)</f>
        <v>-104</v>
      </c>
      <c r="BS6" s="66">
        <f t="shared" si="6"/>
        <v>-2137</v>
      </c>
      <c r="BT6" s="66">
        <f t="shared" si="6"/>
        <v>-1636</v>
      </c>
      <c r="BU6" s="66">
        <f t="shared" si="6"/>
        <v>-1623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75000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55.3</v>
      </c>
      <c r="DL6" s="65">
        <f t="shared" ref="DL6:DT6" si="9">IF(DL8="-",NA(),DL8)</f>
        <v>44.1</v>
      </c>
      <c r="DM6" s="65">
        <f t="shared" si="9"/>
        <v>32.9</v>
      </c>
      <c r="DN6" s="65">
        <f t="shared" si="9"/>
        <v>34.799999999999997</v>
      </c>
      <c r="DO6" s="65">
        <f t="shared" si="9"/>
        <v>32.299999999999997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愛媛県　八幡浜市</v>
      </c>
      <c r="I7" s="61" t="str">
        <f t="shared" si="10"/>
        <v>新川駐車場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42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2639</v>
      </c>
      <c r="V7" s="64">
        <f t="shared" si="10"/>
        <v>161</v>
      </c>
      <c r="W7" s="64">
        <f t="shared" si="10"/>
        <v>120</v>
      </c>
      <c r="X7" s="63" t="str">
        <f t="shared" si="10"/>
        <v>代行制</v>
      </c>
      <c r="Y7" s="65">
        <f>Y8</f>
        <v>108.5</v>
      </c>
      <c r="Z7" s="65">
        <f t="shared" ref="Z7:AH7" si="11">Z8</f>
        <v>99.1</v>
      </c>
      <c r="AA7" s="65">
        <f t="shared" si="11"/>
        <v>86.7</v>
      </c>
      <c r="AB7" s="65">
        <f t="shared" si="11"/>
        <v>87.5</v>
      </c>
      <c r="AC7" s="65">
        <f t="shared" si="11"/>
        <v>87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7.9</v>
      </c>
      <c r="BG7" s="65">
        <f t="shared" ref="BG7:BO7" si="14">BG8</f>
        <v>-0.9</v>
      </c>
      <c r="BH7" s="65">
        <f t="shared" si="14"/>
        <v>-19.5</v>
      </c>
      <c r="BI7" s="65">
        <f t="shared" si="14"/>
        <v>-14.3</v>
      </c>
      <c r="BJ7" s="65">
        <f t="shared" si="14"/>
        <v>-14.9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1082</v>
      </c>
      <c r="BR7" s="66">
        <f t="shared" ref="BR7:BZ7" si="15">BR8</f>
        <v>-104</v>
      </c>
      <c r="BS7" s="66">
        <f t="shared" si="15"/>
        <v>-2137</v>
      </c>
      <c r="BT7" s="66">
        <f t="shared" si="15"/>
        <v>-1636</v>
      </c>
      <c r="BU7" s="66">
        <f t="shared" si="15"/>
        <v>-1623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75000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55.3</v>
      </c>
      <c r="DL7" s="65">
        <f t="shared" ref="DL7:DT7" si="17">DL8</f>
        <v>44.1</v>
      </c>
      <c r="DM7" s="65">
        <f t="shared" si="17"/>
        <v>32.9</v>
      </c>
      <c r="DN7" s="65">
        <f t="shared" si="17"/>
        <v>34.799999999999997</v>
      </c>
      <c r="DO7" s="65">
        <f t="shared" si="17"/>
        <v>32.299999999999997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42</v>
      </c>
      <c r="S8" s="70" t="s">
        <v>123</v>
      </c>
      <c r="T8" s="70" t="s">
        <v>124</v>
      </c>
      <c r="U8" s="71">
        <v>2639</v>
      </c>
      <c r="V8" s="71">
        <v>161</v>
      </c>
      <c r="W8" s="71">
        <v>120</v>
      </c>
      <c r="X8" s="70" t="s">
        <v>125</v>
      </c>
      <c r="Y8" s="72">
        <v>108.5</v>
      </c>
      <c r="Z8" s="72">
        <v>99.1</v>
      </c>
      <c r="AA8" s="72">
        <v>86.7</v>
      </c>
      <c r="AB8" s="72">
        <v>87.5</v>
      </c>
      <c r="AC8" s="72">
        <v>87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7.9</v>
      </c>
      <c r="BG8" s="72">
        <v>-0.9</v>
      </c>
      <c r="BH8" s="72">
        <v>-19.5</v>
      </c>
      <c r="BI8" s="72">
        <v>-14.3</v>
      </c>
      <c r="BJ8" s="72">
        <v>-14.9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1082</v>
      </c>
      <c r="BR8" s="73">
        <v>-104</v>
      </c>
      <c r="BS8" s="73">
        <v>-2137</v>
      </c>
      <c r="BT8" s="74">
        <v>-1636</v>
      </c>
      <c r="BU8" s="74">
        <v>-1623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75000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55.3</v>
      </c>
      <c r="DL8" s="72">
        <v>44.1</v>
      </c>
      <c r="DM8" s="72">
        <v>32.9</v>
      </c>
      <c r="DN8" s="72">
        <v>34.799999999999997</v>
      </c>
      <c r="DO8" s="72">
        <v>32.299999999999997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dcterms:created xsi:type="dcterms:W3CDTF">2018-02-09T01:53:13Z</dcterms:created>
  <dcterms:modified xsi:type="dcterms:W3CDTF">2018-03-19T04:58:19Z</dcterms:modified>
  <cp:category/>
</cp:coreProperties>
</file>