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042001\Desktop\00089 【3月14日締切】平成28年度決算「経営比較分析表」の分析等に\回答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DU8" i="4"/>
  <c r="CF8" i="4"/>
  <c r="AQ8" i="4"/>
  <c r="B8" i="4"/>
  <c r="B6" i="4"/>
  <c r="BZ76" i="4" l="1"/>
  <c r="MI76" i="4"/>
  <c r="HJ51" i="4"/>
  <c r="MA30" i="4"/>
  <c r="CS30" i="4"/>
  <c r="IT76" i="4"/>
  <c r="CS51" i="4"/>
  <c r="HJ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BG30" i="4"/>
  <c r="KO30" i="4"/>
  <c r="AV76" i="4"/>
  <c r="KO51" i="4"/>
  <c r="LE76" i="4"/>
  <c r="FX30" i="4"/>
  <c r="FX51" i="4"/>
  <c r="HP76" i="4"/>
  <c r="KP76" i="4"/>
  <c r="HA76" i="4"/>
  <c r="AN51" i="4"/>
  <c r="FE30" i="4"/>
  <c r="FE51" i="4"/>
  <c r="JV30" i="4"/>
  <c r="AN30" i="4"/>
  <c r="AG76" i="4"/>
  <c r="JV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<sst xmlns="http://schemas.openxmlformats.org/spreadsheetml/2006/main" count="288" uniqueCount="136">
  <si>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</si>
  <si>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</si>
  <si>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</si>
  <si>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</si>
  <si>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</si>
  <si>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</si>
  <si>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</si>
  <si>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</si>
  <si>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</si>
  <si>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</si>
  <si>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</si>
  <si>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</si>
  <si>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</si>
  <si>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</si>
  <si>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</si>
  <si>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</si>
  <si>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</si>
  <si>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</si>
  <si>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</si>
  <si>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</si>
  <si>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</si>
  <si>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</si>
  <si>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</si>
  <si>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</si>
  <si>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</si>
  <si>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</si>
  <si>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</si>
  <si>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</si>
  <si>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</si>
  <si>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</si>
  <si>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</si>
  <si>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</si>
  <si>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</si>
  <si>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</si>
  <si>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</si>
  <si>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</si>
  <si>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</si>
  <si>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</si>
  <si>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</si>
  <si>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</si>
  <si>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</si>
  <si>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</si>
  <si>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</si>
  <si>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</si>
  <si>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</si>
  <si>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</si>
  <si>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</si>
  <si>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</si>
  <si>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</si>
  <si>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</si>
  <si>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</si>
  <si>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</si>
  <si>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</si>
  <si>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</si>
  <si>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</si>
  <si>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</si>
  <si>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</si>
  <si>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</si>
  <si>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</si>
  <si>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</si>
  <si>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</si>
  <si>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</si>
  <si>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</si>
  <si>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</si>
  <si>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</si>
  <si>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</si>
  <si>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</si>
  <si>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</si>
  <si>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</si>
  <si>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</si>
  <si>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</si>
  <si>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</si>
  <si>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</si>
  <si>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</si>
  <si>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</si>
  <si>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</si>
  <si>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</si>
  <si>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</si>
  <si>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</si>
  <si>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</si>
  <si>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</si>
  <si>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</si>
  <si>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</si>
  <si>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</si>
  <si>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</si>
  <si>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</si>
  <si>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</si>
  <si>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</si>
  <si>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</si>
  <si>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</si>
  <si>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</si>
  <si>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</si>
  <si>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</si>
  <si>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</si>
  <si>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</si>
  <si>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</si>
  <si>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</si>
  <si>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</si>
  <si>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</si>
  <si>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</si>
  <si>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</si>
  <si>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</si>
  <si>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</si>
  <si>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</si>
  <si>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</si>
  <si>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</si>
  <si>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</si>
  <si>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</si>
  <si>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</si>
  <si>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</si>
  <si>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</si>
  <si>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</si>
  <si>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</si>
  <si>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</si>
  <si>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</si>
  <si>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</si>
  <si>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</si>
  <si>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</si>
  <si>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</si>
  <si>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</si>
  <si>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</si>
  <si>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</si>
  <si>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</si>
  <si>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</si>
  <si>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</si>
  <si>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</si>
  <si>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</si>
  <si>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</si>
  <si>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</si>
  <si>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</si>
  <si>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</si>
  <si>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その他</t>
    <rPh sb="2" eb="3">
      <t>タ</t>
    </rPh>
    <phoneticPr fontId="6"/>
  </si>
  <si>
    <t>　平成27年度から、指定管理者による利用料金制の導入により、収支が改善した。
　今後も、指定管理者と協力し、収益性を向上するための検討をしていく。</t>
    <phoneticPr fontId="6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</si>
  <si>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6"/>
  </si>
  <si>
    <t>　当駐車場は定期のみの駐車場であり、稼働率は算定していない。今後は指定管理者と協力しながら、継続的な利用者の確保に努めていく必要がある。</t>
    <rPh sb="46" eb="49">
      <t>ケイゾクテキ</t>
    </rPh>
    <rPh sb="52" eb="53">
      <t>シャ</t>
    </rPh>
    <rPh sb="54" eb="56">
      <t>カクホ</t>
    </rPh>
    <phoneticPr fontId="6"/>
  </si>
  <si>
    <t>　指定管理者と協力しながら、継続的な利用者の確保及び維持管理に努めていく必要がある。</t>
    <rPh sb="24" eb="25">
      <t>オヨ</t>
    </rPh>
    <rPh sb="26" eb="28">
      <t>イジ</t>
    </rPh>
    <rPh sb="28" eb="30">
      <t>カンリ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</si>
</sst>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509.7</c:v>
                </c:pt>
                <c:pt idx="1">
                  <c:v>547.70000000000005</c:v>
                </c:pt>
                <c:pt idx="2">
                  <c:v>231.9</c:v>
                </c:pt>
                <c:pt idx="3">
                  <c:v>1845.6</c:v>
                </c:pt>
                <c:pt idx="4">
                  <c:v>1389.2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046808"/>
        <c:axId val="29404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046808"/>
        <c:axId val="294045240"/>
      </c:lineChart>
      <c:dateAx>
        <c:axId val="294046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045240"/>
        <c:crosses val="autoZero"/>
        <c:auto val="1"/>
        <c:lblOffset val="100"/>
        <c:baseTimeUnit val="years"/>
      </c:dateAx>
      <c:valAx>
        <c:axId val="29404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4046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047200"/>
        <c:axId val="29702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047200"/>
        <c:axId val="297022880"/>
      </c:lineChart>
      <c:dateAx>
        <c:axId val="29404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022880"/>
        <c:crosses val="autoZero"/>
        <c:auto val="1"/>
        <c:lblOffset val="100"/>
        <c:baseTimeUnit val="years"/>
      </c:dateAx>
      <c:valAx>
        <c:axId val="29702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4047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18960"/>
        <c:axId val="297018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018960"/>
        <c:axId val="297018568"/>
      </c:lineChart>
      <c:dateAx>
        <c:axId val="29701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018568"/>
        <c:crosses val="autoZero"/>
        <c:auto val="1"/>
        <c:lblOffset val="100"/>
        <c:baseTimeUnit val="years"/>
      </c:dateAx>
      <c:valAx>
        <c:axId val="297018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7018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17392"/>
        <c:axId val="29702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017392"/>
        <c:axId val="297023272"/>
      </c:lineChart>
      <c:dateAx>
        <c:axId val="29701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023272"/>
        <c:crosses val="autoZero"/>
        <c:auto val="1"/>
        <c:lblOffset val="100"/>
        <c:baseTimeUnit val="years"/>
      </c:dateAx>
      <c:valAx>
        <c:axId val="29702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7017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24056"/>
        <c:axId val="29702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024056"/>
        <c:axId val="297024840"/>
      </c:lineChart>
      <c:dateAx>
        <c:axId val="297024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024840"/>
        <c:crosses val="autoZero"/>
        <c:auto val="1"/>
        <c:lblOffset val="100"/>
        <c:baseTimeUnit val="years"/>
      </c:dateAx>
      <c:valAx>
        <c:axId val="29702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7024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21704"/>
        <c:axId val="29702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021704"/>
        <c:axId val="297022096"/>
      </c:lineChart>
      <c:dateAx>
        <c:axId val="297021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022096"/>
        <c:crosses val="autoZero"/>
        <c:auto val="1"/>
        <c:lblOffset val="100"/>
        <c:baseTimeUnit val="years"/>
      </c:dateAx>
      <c:valAx>
        <c:axId val="29702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7021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08296"/>
        <c:axId val="296306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308296"/>
        <c:axId val="296306728"/>
      </c:lineChart>
      <c:dateAx>
        <c:axId val="296308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306728"/>
        <c:crosses val="autoZero"/>
        <c:auto val="1"/>
        <c:lblOffset val="100"/>
        <c:baseTimeUnit val="years"/>
      </c:dateAx>
      <c:valAx>
        <c:axId val="296306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308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81.7</c:v>
                </c:pt>
                <c:pt idx="2">
                  <c:v>56.9</c:v>
                </c:pt>
                <c:pt idx="3">
                  <c:v>94.6</c:v>
                </c:pt>
                <c:pt idx="4">
                  <c:v>92.8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10648"/>
        <c:axId val="29630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310648"/>
        <c:axId val="296307904"/>
      </c:lineChart>
      <c:dateAx>
        <c:axId val="296310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307904"/>
        <c:crosses val="autoZero"/>
        <c:auto val="1"/>
        <c:lblOffset val="100"/>
        <c:baseTimeUnit val="years"/>
      </c:dateAx>
      <c:valAx>
        <c:axId val="29630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310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2909</c:v>
                </c:pt>
                <c:pt idx="1">
                  <c:v>3407</c:v>
                </c:pt>
                <c:pt idx="2">
                  <c:v>1763</c:v>
                </c:pt>
                <c:pt idx="3">
                  <c:v>2182</c:v>
                </c:pt>
                <c:pt idx="4">
                  <c:v>2269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11040"/>
        <c:axId val="296304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311040"/>
        <c:axId val="296304376"/>
      </c:lineChart>
      <c:dateAx>
        <c:axId val="29631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304376"/>
        <c:crosses val="autoZero"/>
        <c:auto val="1"/>
        <c:lblOffset val="100"/>
        <c:baseTimeUnit val="years"/>
      </c:dateAx>
      <c:valAx>
        <c:axId val="296304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631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D1" zoomScale="70" zoomScaleNormal="70" zoomScaleSheetLayoutView="70" workbookViewId="0">
      <selection activeCell="HX10" sqref="HX10:JP10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愛媛県松山市　高架下駐車場（小坂）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1590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32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58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132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509.7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547.70000000000005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231.9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1845.6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1389.2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0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0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0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0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134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80.400000000000006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81.7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56.9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94.6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92.8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2909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3407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1763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2182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2269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382019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5</v>
      </c>
      <c r="H6" s="61" t="str">
        <f>SUBSTITUTE(H8,"　","")</f>
        <v>愛媛県松山市</v>
      </c>
      <c r="I6" s="61" t="str">
        <f t="shared" si="1"/>
        <v>高架下駐車場（小坂）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32</v>
      </c>
      <c r="S6" s="63" t="str">
        <f t="shared" si="1"/>
        <v>無</v>
      </c>
      <c r="T6" s="63" t="str">
        <f t="shared" si="1"/>
        <v>無</v>
      </c>
      <c r="U6" s="64">
        <f t="shared" si="1"/>
        <v>1590</v>
      </c>
      <c r="V6" s="64">
        <f t="shared" si="1"/>
        <v>58</v>
      </c>
      <c r="W6" s="64" t="str">
        <f t="shared" si="1"/>
        <v>-</v>
      </c>
      <c r="X6" s="63" t="str">
        <f t="shared" si="1"/>
        <v>利用料金制</v>
      </c>
      <c r="Y6" s="65">
        <f>IF(Y8="-",NA(),Y8)</f>
        <v>509.7</v>
      </c>
      <c r="Z6" s="65">
        <f t="shared" ref="Z6:AH6" si="2">IF(Z8="-",NA(),Z8)</f>
        <v>547.70000000000005</v>
      </c>
      <c r="AA6" s="65">
        <f t="shared" si="2"/>
        <v>231.9</v>
      </c>
      <c r="AB6" s="65">
        <f t="shared" si="2"/>
        <v>1845.6</v>
      </c>
      <c r="AC6" s="65">
        <f t="shared" si="2"/>
        <v>1389.2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80.400000000000006</v>
      </c>
      <c r="BG6" s="65">
        <f t="shared" ref="BG6:BO6" si="5">IF(BG8="-",NA(),BG8)</f>
        <v>81.7</v>
      </c>
      <c r="BH6" s="65">
        <f t="shared" si="5"/>
        <v>56.9</v>
      </c>
      <c r="BI6" s="65">
        <f t="shared" si="5"/>
        <v>94.6</v>
      </c>
      <c r="BJ6" s="65">
        <f t="shared" si="5"/>
        <v>92.8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2909</v>
      </c>
      <c r="BR6" s="66">
        <f t="shared" ref="BR6:BZ6" si="6">IF(BR8="-",NA(),BR8)</f>
        <v>3407</v>
      </c>
      <c r="BS6" s="66">
        <f t="shared" si="6"/>
        <v>1763</v>
      </c>
      <c r="BT6" s="66">
        <f t="shared" si="6"/>
        <v>2182</v>
      </c>
      <c r="BU6" s="66">
        <f t="shared" si="6"/>
        <v>2269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0</v>
      </c>
      <c r="DL6" s="65">
        <f t="shared" ref="DL6:DT6" si="9">IF(DL8="-",NA(),DL8)</f>
        <v>0</v>
      </c>
      <c r="DM6" s="65">
        <f t="shared" si="9"/>
        <v>0</v>
      </c>
      <c r="DN6" s="65">
        <f t="shared" si="9"/>
        <v>0</v>
      </c>
      <c r="DO6" s="65">
        <f t="shared" si="9"/>
        <v>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382019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5</v>
      </c>
      <c r="H7" s="61" t="str">
        <f t="shared" si="10"/>
        <v>愛媛県　松山市</v>
      </c>
      <c r="I7" s="61" t="str">
        <f t="shared" si="10"/>
        <v>高架下駐車場（小坂）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32</v>
      </c>
      <c r="S7" s="63" t="str">
        <f t="shared" si="10"/>
        <v>無</v>
      </c>
      <c r="T7" s="63" t="str">
        <f t="shared" si="10"/>
        <v>無</v>
      </c>
      <c r="U7" s="64">
        <f t="shared" si="10"/>
        <v>1590</v>
      </c>
      <c r="V7" s="64">
        <f t="shared" si="10"/>
        <v>58</v>
      </c>
      <c r="W7" s="64" t="str">
        <f t="shared" si="10"/>
        <v>-</v>
      </c>
      <c r="X7" s="63" t="str">
        <f t="shared" si="10"/>
        <v>利用料金制</v>
      </c>
      <c r="Y7" s="65">
        <f>Y8</f>
        <v>509.7</v>
      </c>
      <c r="Z7" s="65">
        <f t="shared" ref="Z7:AH7" si="11">Z8</f>
        <v>547.70000000000005</v>
      </c>
      <c r="AA7" s="65">
        <f t="shared" si="11"/>
        <v>231.9</v>
      </c>
      <c r="AB7" s="65">
        <f t="shared" si="11"/>
        <v>1845.6</v>
      </c>
      <c r="AC7" s="65">
        <f t="shared" si="11"/>
        <v>1389.2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80.400000000000006</v>
      </c>
      <c r="BG7" s="65">
        <f t="shared" ref="BG7:BO7" si="14">BG8</f>
        <v>81.7</v>
      </c>
      <c r="BH7" s="65">
        <f t="shared" si="14"/>
        <v>56.9</v>
      </c>
      <c r="BI7" s="65">
        <f t="shared" si="14"/>
        <v>94.6</v>
      </c>
      <c r="BJ7" s="65">
        <f t="shared" si="14"/>
        <v>92.8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2909</v>
      </c>
      <c r="BR7" s="66">
        <f t="shared" ref="BR7:BZ7" si="15">BR8</f>
        <v>3407</v>
      </c>
      <c r="BS7" s="66">
        <f t="shared" si="15"/>
        <v>1763</v>
      </c>
      <c r="BT7" s="66">
        <f t="shared" si="15"/>
        <v>2182</v>
      </c>
      <c r="BU7" s="66">
        <f t="shared" si="15"/>
        <v>2269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114</v>
      </c>
      <c r="CL7" s="62"/>
      <c r="CM7" s="64">
        <f>CM8</f>
        <v>0</v>
      </c>
      <c r="CN7" s="64" t="str">
        <f>CN8</f>
        <v>-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114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0</v>
      </c>
      <c r="DL7" s="65">
        <f t="shared" ref="DL7:DT7" si="17">DL8</f>
        <v>0</v>
      </c>
      <c r="DM7" s="65">
        <f t="shared" si="17"/>
        <v>0</v>
      </c>
      <c r="DN7" s="65">
        <f t="shared" si="17"/>
        <v>0</v>
      </c>
      <c r="DO7" s="65">
        <f t="shared" si="17"/>
        <v>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382019</v>
      </c>
      <c r="D8" s="68">
        <v>47</v>
      </c>
      <c r="E8" s="68">
        <v>14</v>
      </c>
      <c r="F8" s="68">
        <v>0</v>
      </c>
      <c r="G8" s="68">
        <v>5</v>
      </c>
      <c r="H8" s="68" t="s">
        <v>115</v>
      </c>
      <c r="I8" s="68" t="s">
        <v>116</v>
      </c>
      <c r="J8" s="68" t="s">
        <v>117</v>
      </c>
      <c r="K8" s="68" t="s">
        <v>118</v>
      </c>
      <c r="L8" s="68" t="s">
        <v>119</v>
      </c>
      <c r="M8" s="68" t="s">
        <v>120</v>
      </c>
      <c r="N8" s="68"/>
      <c r="O8" s="69" t="s">
        <v>121</v>
      </c>
      <c r="P8" s="70" t="s">
        <v>122</v>
      </c>
      <c r="Q8" s="70" t="s">
        <v>123</v>
      </c>
      <c r="R8" s="71">
        <v>32</v>
      </c>
      <c r="S8" s="70" t="s">
        <v>124</v>
      </c>
      <c r="T8" s="70" t="s">
        <v>124</v>
      </c>
      <c r="U8" s="71">
        <v>1590</v>
      </c>
      <c r="V8" s="71">
        <v>58</v>
      </c>
      <c r="W8" s="71" t="s">
        <v>119</v>
      </c>
      <c r="X8" s="70" t="s">
        <v>125</v>
      </c>
      <c r="Y8" s="72">
        <v>509.7</v>
      </c>
      <c r="Z8" s="72">
        <v>547.70000000000005</v>
      </c>
      <c r="AA8" s="72">
        <v>231.9</v>
      </c>
      <c r="AB8" s="72">
        <v>1845.6</v>
      </c>
      <c r="AC8" s="72">
        <v>1389.2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80.400000000000006</v>
      </c>
      <c r="BG8" s="72">
        <v>81.7</v>
      </c>
      <c r="BH8" s="72">
        <v>56.9</v>
      </c>
      <c r="BI8" s="72">
        <v>94.6</v>
      </c>
      <c r="BJ8" s="72">
        <v>92.8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2909</v>
      </c>
      <c r="BR8" s="73">
        <v>3407</v>
      </c>
      <c r="BS8" s="73">
        <v>1763</v>
      </c>
      <c r="BT8" s="74">
        <v>2182</v>
      </c>
      <c r="BU8" s="74">
        <v>2269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119</v>
      </c>
      <c r="CC8" s="72" t="s">
        <v>119</v>
      </c>
      <c r="CD8" s="72" t="s">
        <v>119</v>
      </c>
      <c r="CE8" s="72" t="s">
        <v>119</v>
      </c>
      <c r="CF8" s="72" t="s">
        <v>119</v>
      </c>
      <c r="CG8" s="72" t="s">
        <v>119</v>
      </c>
      <c r="CH8" s="72" t="s">
        <v>119</v>
      </c>
      <c r="CI8" s="72" t="s">
        <v>119</v>
      </c>
      <c r="CJ8" s="72" t="s">
        <v>119</v>
      </c>
      <c r="CK8" s="72" t="s">
        <v>119</v>
      </c>
      <c r="CL8" s="69" t="s">
        <v>119</v>
      </c>
      <c r="CM8" s="71">
        <v>0</v>
      </c>
      <c r="CN8" s="71" t="s">
        <v>119</v>
      </c>
      <c r="CO8" s="72" t="s">
        <v>119</v>
      </c>
      <c r="CP8" s="72" t="s">
        <v>119</v>
      </c>
      <c r="CQ8" s="72" t="s">
        <v>119</v>
      </c>
      <c r="CR8" s="72" t="s">
        <v>119</v>
      </c>
      <c r="CS8" s="72" t="s">
        <v>119</v>
      </c>
      <c r="CT8" s="72" t="s">
        <v>119</v>
      </c>
      <c r="CU8" s="72" t="s">
        <v>119</v>
      </c>
      <c r="CV8" s="72" t="s">
        <v>119</v>
      </c>
      <c r="CW8" s="72" t="s">
        <v>119</v>
      </c>
      <c r="CX8" s="72" t="s">
        <v>119</v>
      </c>
      <c r="CY8" s="69" t="s">
        <v>119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0</v>
      </c>
      <c r="DL8" s="72">
        <v>0</v>
      </c>
      <c r="DM8" s="72">
        <v>0</v>
      </c>
      <c r="DN8" s="72">
        <v>0</v>
      </c>
      <c r="DO8" s="72">
        <v>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nt042001</cp:lastModifiedBy>
  <dcterms:created xsi:type="dcterms:W3CDTF">2018-02-09T01:53:05Z</dcterms:created>
  <dcterms:modified xsi:type="dcterms:W3CDTF">2018-03-07T06:45:55Z</dcterms:modified>
  <cp:category/>
</cp:coreProperties>
</file>