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042001\Desktop\00089 【3月14日締切】平成28年度決算「経営比較分析表」の分析等に\回答\"/>
    </mc:Choice>
  </mc:AlternateContent>
  <workbookProtection workbookPassword="B319" lockStructure="1"/>
  <bookViews>
    <workbookView minimized="1"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JV31" i="4" s="1"/>
  <c r="DK7" i="5"/>
  <c r="DI7" i="5"/>
  <c r="DH7" i="5"/>
  <c r="DG7" i="5"/>
  <c r="LE78" i="4" s="1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HJ32" i="4"/>
  <c r="GQ32" i="4"/>
  <c r="FX32" i="4"/>
  <c r="FE32" i="4"/>
  <c r="EL32" i="4"/>
  <c r="CS32" i="4"/>
  <c r="BZ32" i="4"/>
  <c r="AN32" i="4"/>
  <c r="U32" i="4"/>
  <c r="MA31" i="4"/>
  <c r="LH31" i="4"/>
  <c r="KO31" i="4"/>
  <c r="JC31" i="4"/>
  <c r="HJ31" i="4"/>
  <c r="GQ31" i="4"/>
  <c r="FX31" i="4"/>
  <c r="EL31" i="4"/>
  <c r="CS31" i="4"/>
  <c r="BG31" i="4"/>
  <c r="AN31" i="4"/>
  <c r="U31" i="4"/>
  <c r="JQ10" i="4"/>
  <c r="HX10" i="4"/>
  <c r="DU10" i="4"/>
  <c r="CF10" i="4"/>
  <c r="B10" i="4"/>
  <c r="LJ8" i="4"/>
  <c r="HX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K76" i="4" l="1"/>
  <c r="LH51" i="4"/>
  <c r="IE76" i="4"/>
  <c r="LT76" i="4"/>
  <c r="GQ51" i="4"/>
  <c r="LH30" i="4"/>
  <c r="BZ51" i="4"/>
  <c r="GQ30" i="4"/>
  <c r="BZ30" i="4"/>
  <c r="BG51" i="4"/>
  <c r="BG30" i="4"/>
  <c r="LE76" i="4"/>
  <c r="FX51" i="4"/>
  <c r="KO30" i="4"/>
  <c r="AV76" i="4"/>
  <c r="KO51" i="4"/>
  <c r="FX30" i="4"/>
  <c r="HP76" i="4"/>
  <c r="KP76" i="4"/>
  <c r="JV30" i="4"/>
  <c r="HA76" i="4"/>
  <c r="AN51" i="4"/>
  <c r="FE30" i="4"/>
  <c r="FE51" i="4"/>
  <c r="AN30" i="4"/>
  <c r="AG76" i="4"/>
  <c r="JV51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<sst xmlns="http://schemas.openxmlformats.org/spreadsheetml/2006/main" count="288" uniqueCount="134">
  <si>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</si>
  <si>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</si>
  <si>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</si>
  <si>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</si>
  <si>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</si>
  <si>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</si>
  <si>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</si>
  <si>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</si>
  <si>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</si>
  <si>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</si>
  <si>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</si>
  <si>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</si>
  <si>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</si>
  <si>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</si>
  <si>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</si>
  <si>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</si>
  <si>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</si>
  <si>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</si>
  <si>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</si>
  <si>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</si>
  <si>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</si>
  <si>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</si>
  <si>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</si>
  <si>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</si>
  <si>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</si>
  <si>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</si>
  <si>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</si>
  <si>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</si>
  <si>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</si>
  <si>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</si>
  <si>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</si>
  <si>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</si>
  <si>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</si>
  <si>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</si>
  <si>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</si>
  <si>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</si>
  <si>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</si>
  <si>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</si>
  <si>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</si>
  <si>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</si>
  <si>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</si>
  <si>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</si>
  <si>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</si>
  <si>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</si>
  <si>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</si>
  <si>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</si>
  <si>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</si>
  <si>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</si>
  <si>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</si>
  <si>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</si>
  <si>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</si>
  <si>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</si>
  <si>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</si>
  <si>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</si>
  <si>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</si>
  <si>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</si>
  <si>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</si>
  <si>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</si>
  <si>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</si>
  <si>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</si>
  <si>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</si>
  <si>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</si>
  <si>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</si>
  <si>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</si>
  <si>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</si>
  <si>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</si>
  <si>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</si>
  <si>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</si>
  <si>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</si>
  <si>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</si>
  <si>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</si>
  <si>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</si>
  <si>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</si>
  <si>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</si>
  <si>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</si>
  <si>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</si>
  <si>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</si>
  <si>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</si>
  <si>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</si>
  <si>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</si>
  <si>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</si>
  <si>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</si>
  <si>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</si>
  <si>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</si>
  <si>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</si>
  <si>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</si>
  <si>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</si>
  <si>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</si>
  <si>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</si>
  <si>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</si>
  <si>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</si>
  <si>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</si>
  <si>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</si>
  <si>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</si>
  <si>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</si>
  <si>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</si>
  <si>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</si>
  <si>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</si>
  <si>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</si>
  <si>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</si>
  <si>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</si>
  <si>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</si>
  <si>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</si>
  <si>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</si>
  <si>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</si>
  <si>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</si>
  <si>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</si>
  <si>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</si>
  <si>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</si>
  <si>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</si>
  <si>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</si>
  <si>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</si>
  <si>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</si>
  <si>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松山市</t>
  </si>
  <si>
    <t>上野町駐車場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</si>
  <si>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</si>
  <si>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</si>
  <si>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</si>
  <si>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</si>
  <si>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</si>
  <si>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</si>
  <si>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</si>
  <si>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</si>
  <si>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</si>
  <si>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</si>
  <si>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</si>
  <si>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</si>
  <si>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</si>
  <si>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</si>
  <si>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平成27年度から、指定管理者による利用料金制の導入により、収支が改善した。
　今後も、指定管理者と協力し、収益性を向上するための検討をしていく。</t>
    <phoneticPr fontId="6"/>
  </si>
  <si>
    <t>　当駐車場は定期のみの駐車場であり、稼働率は算定していない。しかし、駐車場の容量に対して、定期利用者が少ないため、今後利用率の向上に向けた取り組みが必要である。</t>
    <rPh sb="1" eb="2">
      <t>トウ</t>
    </rPh>
    <rPh sb="2" eb="5">
      <t>チュウシャジョウ</t>
    </rPh>
    <rPh sb="6" eb="8">
      <t>テイキ</t>
    </rPh>
    <rPh sb="11" eb="14">
      <t>チュウシャジョウ</t>
    </rPh>
    <rPh sb="18" eb="20">
      <t>カドウ</t>
    </rPh>
    <rPh sb="20" eb="21">
      <t>リツ</t>
    </rPh>
    <rPh sb="22" eb="24">
      <t>サンテイ</t>
    </rPh>
    <rPh sb="34" eb="37">
      <t>チュウシャジョウ</t>
    </rPh>
    <rPh sb="38" eb="40">
      <t>ヨウリョウ</t>
    </rPh>
    <rPh sb="41" eb="42">
      <t>タイ</t>
    </rPh>
    <rPh sb="45" eb="47">
      <t>テイキ</t>
    </rPh>
    <rPh sb="47" eb="50">
      <t>リヨウシャ</t>
    </rPh>
    <rPh sb="51" eb="52">
      <t>スク</t>
    </rPh>
    <rPh sb="57" eb="59">
      <t>コンゴ</t>
    </rPh>
    <rPh sb="59" eb="62">
      <t>リヨウリツ</t>
    </rPh>
    <rPh sb="63" eb="65">
      <t>コウジョウ</t>
    </rPh>
    <rPh sb="66" eb="67">
      <t>ム</t>
    </rPh>
    <rPh sb="69" eb="70">
      <t>ト</t>
    </rPh>
    <rPh sb="71" eb="72">
      <t>ク</t>
    </rPh>
    <rPh sb="74" eb="76">
      <t>ヒツヨウ</t>
    </rPh>
    <phoneticPr fontId="6"/>
  </si>
  <si>
    <t>　都心部から離れていることもあり、施設の利用率が低い状況である。今後、指定管理者と協力しながら、利用率の向上のための方法を検討していく必要がある。
　また、周辺の民間のマンションの入居者が増加していることから、利用者が徐々に増えているため、利便性向上のために更新投資していく必要があると考えている。</t>
    <rPh sb="1" eb="4">
      <t>トシンブ</t>
    </rPh>
    <rPh sb="6" eb="7">
      <t>ハナ</t>
    </rPh>
    <rPh sb="17" eb="19">
      <t>シセツ</t>
    </rPh>
    <rPh sb="20" eb="23">
      <t>リヨウリツ</t>
    </rPh>
    <rPh sb="24" eb="25">
      <t>ヒク</t>
    </rPh>
    <rPh sb="26" eb="28">
      <t>ジョウキョウ</t>
    </rPh>
    <rPh sb="32" eb="34">
      <t>コンゴ</t>
    </rPh>
    <rPh sb="35" eb="37">
      <t>シテイ</t>
    </rPh>
    <rPh sb="37" eb="40">
      <t>カンリシャ</t>
    </rPh>
    <rPh sb="41" eb="43">
      <t>キョウリョク</t>
    </rPh>
    <rPh sb="48" eb="51">
      <t>リヨウリツ</t>
    </rPh>
    <rPh sb="52" eb="54">
      <t>コウジョウ</t>
    </rPh>
    <rPh sb="58" eb="60">
      <t>ホウホウ</t>
    </rPh>
    <rPh sb="61" eb="63">
      <t>ケントウ</t>
    </rPh>
    <rPh sb="67" eb="69">
      <t>ヒツヨウ</t>
    </rPh>
    <rPh sb="78" eb="80">
      <t>シュウヘン</t>
    </rPh>
    <rPh sb="81" eb="83">
      <t>ミンカン</t>
    </rPh>
    <rPh sb="90" eb="92">
      <t>ニュウキョ</t>
    </rPh>
    <rPh sb="92" eb="93">
      <t>シャ</t>
    </rPh>
    <rPh sb="94" eb="96">
      <t>ゾウカ</t>
    </rPh>
    <rPh sb="105" eb="108">
      <t>リヨウシャ</t>
    </rPh>
    <rPh sb="109" eb="111">
      <t>ジョジョ</t>
    </rPh>
    <rPh sb="112" eb="113">
      <t>フ</t>
    </rPh>
    <rPh sb="120" eb="123">
      <t>リベンセイ</t>
    </rPh>
    <rPh sb="123" eb="125">
      <t>コウジョウ</t>
    </rPh>
    <rPh sb="129" eb="131">
      <t>コウシン</t>
    </rPh>
    <rPh sb="131" eb="133">
      <t>トウシ</t>
    </rPh>
    <rPh sb="137" eb="139">
      <t>ヒツヨウ</t>
    </rPh>
    <rPh sb="143" eb="144">
      <t>カンガ</t>
    </rPh>
    <phoneticPr fontId="6"/>
  </si>
  <si>
    <t>その他</t>
    <rPh sb="2" eb="3">
      <t>タ</t>
    </rPh>
    <phoneticPr fontId="6"/>
  </si>
  <si>
    <t>　他会計からの繰入は必要ない状況であり、収支も安定している。今後は、老朽化している舗装面の補修などを行い、継続的な維持管理をしていく必要がある。</t>
    <rPh sb="30" eb="32">
      <t>コンゴ</t>
    </rPh>
    <rPh sb="34" eb="37">
      <t>ロウキュウカ</t>
    </rPh>
    <rPh sb="41" eb="43">
      <t>ホソウ</t>
    </rPh>
    <rPh sb="43" eb="44">
      <t>メン</t>
    </rPh>
    <rPh sb="45" eb="47">
      <t>ホシュウ</t>
    </rPh>
    <rPh sb="50" eb="51">
      <t>オコナ</t>
    </rPh>
    <rPh sb="53" eb="56">
      <t>ケイゾクテキ</t>
    </rPh>
    <rPh sb="57" eb="59">
      <t>イジ</t>
    </rPh>
    <rPh sb="59" eb="61">
      <t>カンリ</t>
    </rPh>
    <rPh sb="66" eb="68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</si>
</sst>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286.39999999999998</c:v>
                </c:pt>
                <c:pt idx="1">
                  <c:v>292.89999999999998</c:v>
                </c:pt>
                <c:pt idx="2">
                  <c:v>259.3</c:v>
                </c:pt>
                <c:pt idx="3">
                  <c:v>2530</c:v>
                </c:pt>
                <c:pt idx="4">
                  <c:v>1626.2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39864"/>
        <c:axId val="42763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39864"/>
        <c:axId val="427635160"/>
      </c:lineChart>
      <c:dateAx>
        <c:axId val="42763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35160"/>
        <c:crosses val="autoZero"/>
        <c:auto val="1"/>
        <c:lblOffset val="100"/>
        <c:baseTimeUnit val="years"/>
      </c:dateAx>
      <c:valAx>
        <c:axId val="42763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639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35552"/>
        <c:axId val="42763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35552"/>
        <c:axId val="427639472"/>
      </c:lineChart>
      <c:dateAx>
        <c:axId val="42763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39472"/>
        <c:crosses val="autoZero"/>
        <c:auto val="1"/>
        <c:lblOffset val="100"/>
        <c:baseTimeUnit val="years"/>
      </c:dateAx>
      <c:valAx>
        <c:axId val="42763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635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37120"/>
        <c:axId val="42763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37120"/>
        <c:axId val="427637904"/>
      </c:lineChart>
      <c:dateAx>
        <c:axId val="42763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37904"/>
        <c:crosses val="autoZero"/>
        <c:auto val="1"/>
        <c:lblOffset val="100"/>
        <c:baseTimeUnit val="years"/>
      </c:dateAx>
      <c:valAx>
        <c:axId val="42763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637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38296"/>
        <c:axId val="42763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38296"/>
        <c:axId val="427638688"/>
      </c:lineChart>
      <c:dateAx>
        <c:axId val="427638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38688"/>
        <c:crosses val="autoZero"/>
        <c:auto val="1"/>
        <c:lblOffset val="100"/>
        <c:baseTimeUnit val="years"/>
      </c:dateAx>
      <c:valAx>
        <c:axId val="42763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638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41824"/>
        <c:axId val="42408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41824"/>
        <c:axId val="424083544"/>
      </c:lineChart>
      <c:dateAx>
        <c:axId val="42764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083544"/>
        <c:crosses val="autoZero"/>
        <c:auto val="1"/>
        <c:lblOffset val="100"/>
        <c:baseTimeUnit val="years"/>
      </c:dateAx>
      <c:valAx>
        <c:axId val="42408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641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83936"/>
        <c:axId val="37699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083936"/>
        <c:axId val="376994048"/>
      </c:lineChart>
      <c:dateAx>
        <c:axId val="42408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994048"/>
        <c:crosses val="autoZero"/>
        <c:auto val="1"/>
        <c:lblOffset val="100"/>
        <c:baseTimeUnit val="years"/>
      </c:dateAx>
      <c:valAx>
        <c:axId val="37699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4083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929896"/>
        <c:axId val="42456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929896"/>
        <c:axId val="424567600"/>
      </c:lineChart>
      <c:dateAx>
        <c:axId val="374929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567600"/>
        <c:crosses val="autoZero"/>
        <c:auto val="1"/>
        <c:lblOffset val="100"/>
        <c:baseTimeUnit val="years"/>
      </c:dateAx>
      <c:valAx>
        <c:axId val="42456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4929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65.099999999999994</c:v>
                </c:pt>
                <c:pt idx="1">
                  <c:v>65.900000000000006</c:v>
                </c:pt>
                <c:pt idx="2">
                  <c:v>61.4</c:v>
                </c:pt>
                <c:pt idx="3">
                  <c:v>96</c:v>
                </c:pt>
                <c:pt idx="4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69648"/>
        <c:axId val="42646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469648"/>
        <c:axId val="426465728"/>
      </c:lineChart>
      <c:dateAx>
        <c:axId val="42646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65728"/>
        <c:crosses val="autoZero"/>
        <c:auto val="1"/>
        <c:lblOffset val="100"/>
        <c:baseTimeUnit val="years"/>
      </c:dateAx>
      <c:valAx>
        <c:axId val="42646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6469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1288</c:v>
                </c:pt>
                <c:pt idx="1">
                  <c:v>1379</c:v>
                </c:pt>
                <c:pt idx="2">
                  <c:v>1225</c:v>
                </c:pt>
                <c:pt idx="3">
                  <c:v>1215</c:v>
                </c:pt>
                <c:pt idx="4">
                  <c:v>1282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67296"/>
        <c:axId val="42646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467296"/>
        <c:axId val="426464944"/>
      </c:lineChart>
      <c:dateAx>
        <c:axId val="42646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64944"/>
        <c:crosses val="autoZero"/>
        <c:auto val="1"/>
        <c:lblOffset val="100"/>
        <c:baseTimeUnit val="years"/>
      </c:dateAx>
      <c:valAx>
        <c:axId val="42646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6467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20" zoomScale="55" zoomScaleNormal="55" zoomScaleSheetLayoutView="70" workbookViewId="0">
      <selection activeCell="ND15" sqref="ND15:NR30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愛媛県松山市　上野町駐車場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132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4695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23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162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129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286.39999999999998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292.89999999999998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259.3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2530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1626.2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0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0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0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0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130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65.099999999999994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65.900000000000006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61.4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96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93.9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1288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1379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1225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1215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1282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131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382019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愛媛県松山市</v>
      </c>
      <c r="I6" s="61" t="str">
        <f t="shared" si="1"/>
        <v>上野町駐車場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23</v>
      </c>
      <c r="S6" s="63" t="str">
        <f t="shared" si="1"/>
        <v>無</v>
      </c>
      <c r="T6" s="63" t="str">
        <f t="shared" si="1"/>
        <v>無</v>
      </c>
      <c r="U6" s="64">
        <f t="shared" si="1"/>
        <v>4695</v>
      </c>
      <c r="V6" s="64">
        <f t="shared" si="1"/>
        <v>162</v>
      </c>
      <c r="W6" s="64" t="str">
        <f t="shared" si="1"/>
        <v>-</v>
      </c>
      <c r="X6" s="63" t="str">
        <f t="shared" si="1"/>
        <v>利用料金制</v>
      </c>
      <c r="Y6" s="65">
        <f>IF(Y8="-",NA(),Y8)</f>
        <v>286.39999999999998</v>
      </c>
      <c r="Z6" s="65">
        <f t="shared" ref="Z6:AH6" si="2">IF(Z8="-",NA(),Z8)</f>
        <v>292.89999999999998</v>
      </c>
      <c r="AA6" s="65">
        <f t="shared" si="2"/>
        <v>259.3</v>
      </c>
      <c r="AB6" s="65">
        <f t="shared" si="2"/>
        <v>2530</v>
      </c>
      <c r="AC6" s="65">
        <f t="shared" si="2"/>
        <v>1626.2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65.099999999999994</v>
      </c>
      <c r="BG6" s="65">
        <f t="shared" ref="BG6:BO6" si="5">IF(BG8="-",NA(),BG8)</f>
        <v>65.900000000000006</v>
      </c>
      <c r="BH6" s="65">
        <f t="shared" si="5"/>
        <v>61.4</v>
      </c>
      <c r="BI6" s="65">
        <f t="shared" si="5"/>
        <v>96</v>
      </c>
      <c r="BJ6" s="65">
        <f t="shared" si="5"/>
        <v>93.9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1288</v>
      </c>
      <c r="BR6" s="66">
        <f t="shared" ref="BR6:BZ6" si="6">IF(BR8="-",NA(),BR8)</f>
        <v>1379</v>
      </c>
      <c r="BS6" s="66">
        <f t="shared" si="6"/>
        <v>1225</v>
      </c>
      <c r="BT6" s="66">
        <f t="shared" si="6"/>
        <v>1215</v>
      </c>
      <c r="BU6" s="66">
        <f t="shared" si="6"/>
        <v>1282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0</v>
      </c>
      <c r="DL6" s="65">
        <f t="shared" ref="DL6:DT6" si="9">IF(DL8="-",NA(),DL8)</f>
        <v>0</v>
      </c>
      <c r="DM6" s="65">
        <f t="shared" si="9"/>
        <v>0</v>
      </c>
      <c r="DN6" s="65">
        <f t="shared" si="9"/>
        <v>0</v>
      </c>
      <c r="DO6" s="65">
        <f t="shared" si="9"/>
        <v>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382019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愛媛県　松山市</v>
      </c>
      <c r="I7" s="61" t="str">
        <f t="shared" si="10"/>
        <v>上野町駐車場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23</v>
      </c>
      <c r="S7" s="63" t="str">
        <f t="shared" si="10"/>
        <v>無</v>
      </c>
      <c r="T7" s="63" t="str">
        <f t="shared" si="10"/>
        <v>無</v>
      </c>
      <c r="U7" s="64">
        <f t="shared" si="10"/>
        <v>4695</v>
      </c>
      <c r="V7" s="64">
        <f t="shared" si="10"/>
        <v>162</v>
      </c>
      <c r="W7" s="64" t="str">
        <f t="shared" si="10"/>
        <v>-</v>
      </c>
      <c r="X7" s="63" t="str">
        <f t="shared" si="10"/>
        <v>利用料金制</v>
      </c>
      <c r="Y7" s="65">
        <f>Y8</f>
        <v>286.39999999999998</v>
      </c>
      <c r="Z7" s="65">
        <f t="shared" ref="Z7:AH7" si="11">Z8</f>
        <v>292.89999999999998</v>
      </c>
      <c r="AA7" s="65">
        <f t="shared" si="11"/>
        <v>259.3</v>
      </c>
      <c r="AB7" s="65">
        <f t="shared" si="11"/>
        <v>2530</v>
      </c>
      <c r="AC7" s="65">
        <f t="shared" si="11"/>
        <v>1626.2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65.099999999999994</v>
      </c>
      <c r="BG7" s="65">
        <f t="shared" ref="BG7:BO7" si="14">BG8</f>
        <v>65.900000000000006</v>
      </c>
      <c r="BH7" s="65">
        <f t="shared" si="14"/>
        <v>61.4</v>
      </c>
      <c r="BI7" s="65">
        <f t="shared" si="14"/>
        <v>96</v>
      </c>
      <c r="BJ7" s="65">
        <f t="shared" si="14"/>
        <v>93.9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1288</v>
      </c>
      <c r="BR7" s="66">
        <f t="shared" ref="BR7:BZ7" si="15">BR8</f>
        <v>1379</v>
      </c>
      <c r="BS7" s="66">
        <f t="shared" si="15"/>
        <v>1225</v>
      </c>
      <c r="BT7" s="66">
        <f t="shared" si="15"/>
        <v>1215</v>
      </c>
      <c r="BU7" s="66">
        <f t="shared" si="15"/>
        <v>1282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0</v>
      </c>
      <c r="DL7" s="65">
        <f t="shared" ref="DL7:DT7" si="17">DL8</f>
        <v>0</v>
      </c>
      <c r="DM7" s="65">
        <f t="shared" si="17"/>
        <v>0</v>
      </c>
      <c r="DN7" s="65">
        <f t="shared" si="17"/>
        <v>0</v>
      </c>
      <c r="DO7" s="65">
        <f t="shared" si="17"/>
        <v>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 x14ac:dyDescent="0.15">
      <c r="A8" s="50"/>
      <c r="B8" s="68">
        <v>2016</v>
      </c>
      <c r="C8" s="68">
        <v>382019</v>
      </c>
      <c r="D8" s="68">
        <v>47</v>
      </c>
      <c r="E8" s="68">
        <v>14</v>
      </c>
      <c r="F8" s="68">
        <v>0</v>
      </c>
      <c r="G8" s="68">
        <v>3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23</v>
      </c>
      <c r="S8" s="70" t="s">
        <v>122</v>
      </c>
      <c r="T8" s="70" t="s">
        <v>122</v>
      </c>
      <c r="U8" s="71">
        <v>4695</v>
      </c>
      <c r="V8" s="71">
        <v>162</v>
      </c>
      <c r="W8" s="71" t="s">
        <v>117</v>
      </c>
      <c r="X8" s="70" t="s">
        <v>123</v>
      </c>
      <c r="Y8" s="72">
        <v>286.39999999999998</v>
      </c>
      <c r="Z8" s="72">
        <v>292.89999999999998</v>
      </c>
      <c r="AA8" s="72">
        <v>259.3</v>
      </c>
      <c r="AB8" s="72">
        <v>2530</v>
      </c>
      <c r="AC8" s="72">
        <v>1626.2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65.099999999999994</v>
      </c>
      <c r="BG8" s="72">
        <v>65.900000000000006</v>
      </c>
      <c r="BH8" s="72">
        <v>61.4</v>
      </c>
      <c r="BI8" s="72">
        <v>96</v>
      </c>
      <c r="BJ8" s="72">
        <v>93.9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1288</v>
      </c>
      <c r="BR8" s="73">
        <v>1379</v>
      </c>
      <c r="BS8" s="73">
        <v>1225</v>
      </c>
      <c r="BT8" s="74">
        <v>1215</v>
      </c>
      <c r="BU8" s="74">
        <v>1282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 t="s">
        <v>117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0</v>
      </c>
      <c r="DL8" s="72">
        <v>0</v>
      </c>
      <c r="DM8" s="72">
        <v>0</v>
      </c>
      <c r="DN8" s="72">
        <v>0</v>
      </c>
      <c r="DO8" s="72">
        <v>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nt042001</cp:lastModifiedBy>
  <dcterms:created xsi:type="dcterms:W3CDTF">2018-02-09T01:53:03Z</dcterms:created>
  <dcterms:modified xsi:type="dcterms:W3CDTF">2018-03-07T05:52:37Z</dcterms:modified>
  <cp:category/>
</cp:coreProperties>
</file>