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8決算（H29実施）\02 その他照会・通知\愛媛県\30.03.16〆_★ 【公営企業】平成28年度決算「経営比較分析表」の分析等について\"/>
    </mc:Choice>
  </mc:AlternateContent>
  <workbookProtection workbookAlgorithmName="SHA-512" workbookHashValue="O2s61hmJkatna77YxLSGiIkkLalBiIfaorXbc4gp0r1eWtMzg3KXTmplzCxGj+53zxVbBMaBWwmsZA+pJMDUkA==" workbookSaltValue="INxMFEQdIBvsg/JX8dPZcw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BG30" i="4"/>
  <c r="FX51" i="4"/>
  <c r="FX30" i="4"/>
  <c r="AV76" i="4"/>
  <c r="KO51" i="4"/>
  <c r="KO30" i="4"/>
  <c r="LE76" i="4"/>
  <c r="HP76" i="4"/>
  <c r="BG51" i="4"/>
  <c r="HA76" i="4"/>
  <c r="AN51" i="4"/>
  <c r="FE30" i="4"/>
  <c r="JV51" i="4"/>
  <c r="FE51" i="4"/>
  <c r="AN30" i="4"/>
  <c r="JV30" i="4"/>
  <c r="AG76" i="4"/>
  <c r="KP76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<sst xmlns="http://schemas.openxmlformats.org/spreadsheetml/2006/main" count="287" uniqueCount="135">
  <si>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</si>
  <si>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</si>
  <si>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</si>
  <si>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</si>
  <si>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</si>
  <si>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</si>
  <si>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</si>
  <si>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</si>
  <si>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</si>
  <si>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</si>
  <si>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</si>
  <si>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</si>
  <si>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</si>
  <si>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</si>
  <si>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</si>
  <si>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</si>
  <si>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</si>
  <si>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</si>
  <si>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</si>
  <si>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</si>
  <si>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</si>
  <si>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</si>
  <si>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</si>
  <si>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</si>
  <si>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</si>
  <si>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</si>
  <si>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</si>
  <si>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</si>
  <si>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</si>
  <si>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</si>
  <si>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</si>
  <si>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</si>
  <si>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</si>
  <si>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</si>
  <si>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</si>
  <si>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</si>
  <si>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</si>
  <si>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</si>
  <si>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</si>
  <si>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</si>
  <si>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</si>
  <si>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</si>
  <si>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</si>
  <si>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</si>
  <si>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</si>
  <si>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</si>
  <si>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</si>
  <si>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</si>
  <si>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</si>
  <si>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</si>
  <si>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</si>
  <si>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</si>
  <si>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</si>
  <si>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</si>
  <si>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</si>
  <si>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</si>
  <si>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</si>
  <si>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</si>
  <si>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</si>
  <si>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</si>
  <si>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</si>
  <si>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</si>
  <si>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</si>
  <si>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</si>
  <si>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</si>
  <si>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</si>
  <si>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</si>
  <si>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</si>
  <si>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</si>
  <si>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</si>
  <si>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</si>
  <si>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</si>
  <si>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</si>
  <si>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</si>
  <si>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</si>
  <si>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</si>
  <si>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</si>
  <si>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</si>
  <si>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</si>
  <si>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</si>
  <si>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</si>
  <si>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</si>
  <si>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</si>
  <si>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</si>
  <si>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</si>
  <si>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</si>
  <si>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</si>
  <si>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</si>
  <si>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</si>
  <si>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</si>
  <si>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</si>
  <si>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</si>
  <si>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</si>
  <si>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</si>
  <si>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</si>
  <si>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</si>
  <si>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</si>
  <si>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</si>
  <si>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</si>
  <si>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</si>
  <si>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</si>
  <si>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</si>
  <si>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</si>
  <si>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</si>
  <si>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</si>
  <si>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</si>
  <si>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</si>
  <si>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</si>
  <si>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</si>
  <si>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</si>
  <si>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</si>
  <si>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</si>
  <si>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</si>
  <si>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松山市</t>
  </si>
  <si>
    <t>二番町駐車場</t>
  </si>
  <si>
    <t>法非適用</t>
  </si>
  <si>
    <t>駐車場整備事業</t>
  </si>
  <si>
    <t>-</t>
  </si>
  <si>
    <t>Ａ１Ｂ２</t>
  </si>
  <si>
    <t>該当数値なし</t>
  </si>
  <si>
    <t>都市計画駐車場</t>
  </si>
  <si>
    <t>立体式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</si>
  <si>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</si>
  <si>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</si>
  <si>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</si>
  <si>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</si>
  <si>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</si>
  <si>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</si>
  <si>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</si>
  <si>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</si>
  <si>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その他</t>
    <rPh sb="2" eb="3">
      <t>タ</t>
    </rPh>
    <phoneticPr fontId="6"/>
  </si>
  <si>
    <t>　平成27年度から指定管理者による利用料金制を導入したため、収支は改善したが、平成27年度は、当駐車場の耐震診断を行ったため、平成28年度に比べ収支が良くなかった。</t>
    <phoneticPr fontId="6"/>
  </si>
  <si>
    <t>　他会計からの繰入は必要ない状況であり、収支も安定しているが、平成29年12月31日に施設老朽化に伴い、営業を停止した。</t>
    <phoneticPr fontId="6"/>
  </si>
  <si>
    <t>　稼働率は横ばいであるが、平成29年12月31日に施設老朽化に伴い、営業を停止した。</t>
    <phoneticPr fontId="6"/>
  </si>
  <si>
    <t>　平成29年12月31日に施設老朽化に伴い、営業を停止した。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</si>
</sst>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230.7</c:v>
                </c:pt>
                <c:pt idx="1">
                  <c:v>208.8</c:v>
                </c:pt>
                <c:pt idx="2">
                  <c:v>261.7</c:v>
                </c:pt>
                <c:pt idx="3">
                  <c:v>274.5</c:v>
                </c:pt>
                <c:pt idx="4">
                  <c:v>1568.5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873424"/>
        <c:axId val="36687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873424"/>
        <c:axId val="366874208"/>
      </c:lineChart>
      <c:dateAx>
        <c:axId val="36687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6874208"/>
        <c:crosses val="autoZero"/>
        <c:auto val="1"/>
        <c:lblOffset val="100"/>
        <c:baseTimeUnit val="years"/>
      </c:dateAx>
      <c:valAx>
        <c:axId val="36687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6873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874992"/>
        <c:axId val="29641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874992"/>
        <c:axId val="296415328"/>
      </c:lineChart>
      <c:dateAx>
        <c:axId val="36687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415328"/>
        <c:crosses val="autoZero"/>
        <c:auto val="1"/>
        <c:lblOffset val="100"/>
        <c:baseTimeUnit val="years"/>
      </c:dateAx>
      <c:valAx>
        <c:axId val="29641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6874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38920"/>
        <c:axId val="37014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38920"/>
        <c:axId val="370146368"/>
      </c:lineChart>
      <c:dateAx>
        <c:axId val="370138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46368"/>
        <c:crosses val="autoZero"/>
        <c:auto val="1"/>
        <c:lblOffset val="100"/>
        <c:baseTimeUnit val="years"/>
      </c:dateAx>
      <c:valAx>
        <c:axId val="37014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138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39704"/>
        <c:axId val="37013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39704"/>
        <c:axId val="370139312"/>
      </c:lineChart>
      <c:dateAx>
        <c:axId val="37013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39312"/>
        <c:crosses val="autoZero"/>
        <c:auto val="1"/>
        <c:lblOffset val="100"/>
        <c:baseTimeUnit val="years"/>
      </c:dateAx>
      <c:valAx>
        <c:axId val="37013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139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43.1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40488"/>
        <c:axId val="37014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40488"/>
        <c:axId val="370140096"/>
      </c:lineChart>
      <c:dateAx>
        <c:axId val="370140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40096"/>
        <c:crosses val="autoZero"/>
        <c:auto val="1"/>
        <c:lblOffset val="100"/>
        <c:baseTimeUnit val="years"/>
      </c:dateAx>
      <c:valAx>
        <c:axId val="37014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140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41272"/>
        <c:axId val="37014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41272"/>
        <c:axId val="370141664"/>
      </c:lineChart>
      <c:dateAx>
        <c:axId val="37014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41664"/>
        <c:crosses val="autoZero"/>
        <c:auto val="1"/>
        <c:lblOffset val="100"/>
        <c:baseTimeUnit val="years"/>
      </c:dateAx>
      <c:valAx>
        <c:axId val="37014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0141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107.6</c:v>
                </c:pt>
                <c:pt idx="1">
                  <c:v>104</c:v>
                </c:pt>
                <c:pt idx="2">
                  <c:v>104.5</c:v>
                </c:pt>
                <c:pt idx="3">
                  <c:v>104.9</c:v>
                </c:pt>
                <c:pt idx="4">
                  <c:v>103.1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42448"/>
        <c:axId val="37014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42448"/>
        <c:axId val="370144016"/>
      </c:lineChart>
      <c:dateAx>
        <c:axId val="37014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44016"/>
        <c:crosses val="autoZero"/>
        <c:auto val="1"/>
        <c:lblOffset val="100"/>
        <c:baseTimeUnit val="years"/>
      </c:dateAx>
      <c:valAx>
        <c:axId val="37014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14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52.1</c:v>
                </c:pt>
                <c:pt idx="2">
                  <c:v>54.3</c:v>
                </c:pt>
                <c:pt idx="3">
                  <c:v>63.6</c:v>
                </c:pt>
                <c:pt idx="4">
                  <c:v>93.6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43624"/>
        <c:axId val="370144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43624"/>
        <c:axId val="370144408"/>
      </c:lineChart>
      <c:dateAx>
        <c:axId val="370143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44408"/>
        <c:crosses val="autoZero"/>
        <c:auto val="1"/>
        <c:lblOffset val="100"/>
        <c:baseTimeUnit val="years"/>
      </c:dateAx>
      <c:valAx>
        <c:axId val="370144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0143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26441</c:v>
                </c:pt>
                <c:pt idx="1">
                  <c:v>24058</c:v>
                </c:pt>
                <c:pt idx="2">
                  <c:v>24746</c:v>
                </c:pt>
                <c:pt idx="3">
                  <c:v>18013</c:v>
                </c:pt>
                <c:pt idx="4">
                  <c:v>26682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45192"/>
        <c:axId val="370145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45192"/>
        <c:axId val="370145976"/>
      </c:lineChart>
      <c:dateAx>
        <c:axId val="37014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45976"/>
        <c:crosses val="autoZero"/>
        <c:auto val="1"/>
        <c:lblOffset val="100"/>
        <c:baseTimeUnit val="years"/>
      </c:dateAx>
      <c:valAx>
        <c:axId val="370145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0145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25" zoomScale="70" zoomScaleNormal="70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愛媛県松山市　二番町駐車場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6194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41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224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210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230.7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208.8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261.7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274.5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1568.5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43.1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107.6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104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104.5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104.9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103.1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522.6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167.5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161.30000000000001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184.6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12.9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12.3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14.6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14.1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11.9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139.4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142.6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138.5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139.1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137.1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105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56.6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52.1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54.3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63.6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93.6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26441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24058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24746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18013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26682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171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125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118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104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35.799999999999997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40.200000000000003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43.1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42.8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22849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22692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20190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23532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24251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478.3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218.9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198.4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166.3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161.6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6nS5OnYM5J1OmwjiPwTxnQuVhnIdmyyDirgbF4jcO9orPodYDfzhhqWYthNNh0Yxd+ZdLIc8zPq5D1kx2uhV7w==" saltValue="dXnwFBsT8VLuV+sbVteyJ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382019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愛媛県松山市</v>
      </c>
      <c r="I6" s="61" t="str">
        <f t="shared" si="1"/>
        <v>二番町駐車場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立体式</v>
      </c>
      <c r="R6" s="64">
        <f t="shared" si="1"/>
        <v>41</v>
      </c>
      <c r="S6" s="63" t="str">
        <f t="shared" si="1"/>
        <v>公共施設</v>
      </c>
      <c r="T6" s="63" t="str">
        <f t="shared" si="1"/>
        <v>無</v>
      </c>
      <c r="U6" s="64">
        <f t="shared" si="1"/>
        <v>6194</v>
      </c>
      <c r="V6" s="64">
        <f t="shared" si="1"/>
        <v>224</v>
      </c>
      <c r="W6" s="64">
        <f t="shared" si="1"/>
        <v>210</v>
      </c>
      <c r="X6" s="63" t="str">
        <f t="shared" si="1"/>
        <v>利用料金制</v>
      </c>
      <c r="Y6" s="65">
        <f>IF(Y8="-",NA(),Y8)</f>
        <v>230.7</v>
      </c>
      <c r="Z6" s="65">
        <f t="shared" ref="Z6:AH6" si="2">IF(Z8="-",NA(),Z8)</f>
        <v>208.8</v>
      </c>
      <c r="AA6" s="65">
        <f t="shared" si="2"/>
        <v>261.7</v>
      </c>
      <c r="AB6" s="65">
        <f t="shared" si="2"/>
        <v>274.5</v>
      </c>
      <c r="AC6" s="65">
        <f t="shared" si="2"/>
        <v>1568.5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43.1</v>
      </c>
      <c r="AM6" s="65">
        <f t="shared" si="3"/>
        <v>0</v>
      </c>
      <c r="AN6" s="65">
        <f t="shared" si="3"/>
        <v>0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105</v>
      </c>
      <c r="AX6" s="66">
        <f t="shared" si="4"/>
        <v>0</v>
      </c>
      <c r="AY6" s="66">
        <f t="shared" si="4"/>
        <v>0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56.6</v>
      </c>
      <c r="BG6" s="65">
        <f t="shared" ref="BG6:BO6" si="5">IF(BG8="-",NA(),BG8)</f>
        <v>52.1</v>
      </c>
      <c r="BH6" s="65">
        <f t="shared" si="5"/>
        <v>54.3</v>
      </c>
      <c r="BI6" s="65">
        <f t="shared" si="5"/>
        <v>63.6</v>
      </c>
      <c r="BJ6" s="65">
        <f t="shared" si="5"/>
        <v>93.6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26441</v>
      </c>
      <c r="BR6" s="66">
        <f t="shared" ref="BR6:BZ6" si="6">IF(BR8="-",NA(),BR8)</f>
        <v>24058</v>
      </c>
      <c r="BS6" s="66">
        <f t="shared" si="6"/>
        <v>24746</v>
      </c>
      <c r="BT6" s="66">
        <f t="shared" si="6"/>
        <v>18013</v>
      </c>
      <c r="BU6" s="66">
        <f t="shared" si="6"/>
        <v>26682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107.6</v>
      </c>
      <c r="DL6" s="65">
        <f t="shared" ref="DL6:DT6" si="9">IF(DL8="-",NA(),DL8)</f>
        <v>104</v>
      </c>
      <c r="DM6" s="65">
        <f t="shared" si="9"/>
        <v>104.5</v>
      </c>
      <c r="DN6" s="65">
        <f t="shared" si="9"/>
        <v>104.9</v>
      </c>
      <c r="DO6" s="65">
        <f t="shared" si="9"/>
        <v>103.1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382019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愛媛県　松山市</v>
      </c>
      <c r="I7" s="61" t="str">
        <f t="shared" si="10"/>
        <v>二番町駐車場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立体式</v>
      </c>
      <c r="R7" s="64">
        <f t="shared" si="10"/>
        <v>41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6194</v>
      </c>
      <c r="V7" s="64">
        <f t="shared" si="10"/>
        <v>224</v>
      </c>
      <c r="W7" s="64">
        <f t="shared" si="10"/>
        <v>210</v>
      </c>
      <c r="X7" s="63" t="str">
        <f t="shared" si="10"/>
        <v>利用料金制</v>
      </c>
      <c r="Y7" s="65">
        <f>Y8</f>
        <v>230.7</v>
      </c>
      <c r="Z7" s="65">
        <f t="shared" ref="Z7:AH7" si="11">Z8</f>
        <v>208.8</v>
      </c>
      <c r="AA7" s="65">
        <f t="shared" si="11"/>
        <v>261.7</v>
      </c>
      <c r="AB7" s="65">
        <f t="shared" si="11"/>
        <v>274.5</v>
      </c>
      <c r="AC7" s="65">
        <f t="shared" si="11"/>
        <v>1568.5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43.1</v>
      </c>
      <c r="AM7" s="65">
        <f t="shared" si="12"/>
        <v>0</v>
      </c>
      <c r="AN7" s="65">
        <f t="shared" si="12"/>
        <v>0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105</v>
      </c>
      <c r="AX7" s="66">
        <f t="shared" si="13"/>
        <v>0</v>
      </c>
      <c r="AY7" s="66">
        <f t="shared" si="13"/>
        <v>0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56.6</v>
      </c>
      <c r="BG7" s="65">
        <f t="shared" ref="BG7:BO7" si="14">BG8</f>
        <v>52.1</v>
      </c>
      <c r="BH7" s="65">
        <f t="shared" si="14"/>
        <v>54.3</v>
      </c>
      <c r="BI7" s="65">
        <f t="shared" si="14"/>
        <v>63.6</v>
      </c>
      <c r="BJ7" s="65">
        <f t="shared" si="14"/>
        <v>93.6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26441</v>
      </c>
      <c r="BR7" s="66">
        <f t="shared" ref="BR7:BZ7" si="15">BR8</f>
        <v>24058</v>
      </c>
      <c r="BS7" s="66">
        <f t="shared" si="15"/>
        <v>24746</v>
      </c>
      <c r="BT7" s="66">
        <f t="shared" si="15"/>
        <v>18013</v>
      </c>
      <c r="BU7" s="66">
        <f t="shared" si="15"/>
        <v>26682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107.6</v>
      </c>
      <c r="DL7" s="65">
        <f t="shared" ref="DL7:DT7" si="17">DL8</f>
        <v>104</v>
      </c>
      <c r="DM7" s="65">
        <f t="shared" si="17"/>
        <v>104.5</v>
      </c>
      <c r="DN7" s="65">
        <f t="shared" si="17"/>
        <v>104.9</v>
      </c>
      <c r="DO7" s="65">
        <f t="shared" si="17"/>
        <v>103.1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>
      <c r="A8" s="50"/>
      <c r="B8" s="68">
        <v>2016</v>
      </c>
      <c r="C8" s="68">
        <v>382019</v>
      </c>
      <c r="D8" s="68">
        <v>47</v>
      </c>
      <c r="E8" s="68">
        <v>14</v>
      </c>
      <c r="F8" s="68">
        <v>0</v>
      </c>
      <c r="G8" s="68">
        <v>2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41</v>
      </c>
      <c r="S8" s="70" t="s">
        <v>122</v>
      </c>
      <c r="T8" s="70" t="s">
        <v>123</v>
      </c>
      <c r="U8" s="71">
        <v>6194</v>
      </c>
      <c r="V8" s="71">
        <v>224</v>
      </c>
      <c r="W8" s="71">
        <v>210</v>
      </c>
      <c r="X8" s="70" t="s">
        <v>124</v>
      </c>
      <c r="Y8" s="72">
        <v>230.7</v>
      </c>
      <c r="Z8" s="72">
        <v>208.8</v>
      </c>
      <c r="AA8" s="72">
        <v>261.7</v>
      </c>
      <c r="AB8" s="72">
        <v>274.5</v>
      </c>
      <c r="AC8" s="72">
        <v>1568.5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0</v>
      </c>
      <c r="AK8" s="72">
        <v>0</v>
      </c>
      <c r="AL8" s="72">
        <v>43.1</v>
      </c>
      <c r="AM8" s="72">
        <v>0</v>
      </c>
      <c r="AN8" s="72">
        <v>0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0</v>
      </c>
      <c r="AV8" s="73">
        <v>0</v>
      </c>
      <c r="AW8" s="73">
        <v>105</v>
      </c>
      <c r="AX8" s="73">
        <v>0</v>
      </c>
      <c r="AY8" s="73">
        <v>0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56.6</v>
      </c>
      <c r="BG8" s="72">
        <v>52.1</v>
      </c>
      <c r="BH8" s="72">
        <v>54.3</v>
      </c>
      <c r="BI8" s="72">
        <v>63.6</v>
      </c>
      <c r="BJ8" s="72">
        <v>93.6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26441</v>
      </c>
      <c r="BR8" s="73">
        <v>24058</v>
      </c>
      <c r="BS8" s="73">
        <v>24746</v>
      </c>
      <c r="BT8" s="74">
        <v>18013</v>
      </c>
      <c r="BU8" s="74">
        <v>26682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 t="s">
        <v>117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107.6</v>
      </c>
      <c r="DL8" s="72">
        <v>104</v>
      </c>
      <c r="DM8" s="72">
        <v>104.5</v>
      </c>
      <c r="DN8" s="72">
        <v>104.9</v>
      </c>
      <c r="DO8" s="72">
        <v>103.1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nt025113</cp:lastModifiedBy>
  <dcterms:created xsi:type="dcterms:W3CDTF">2018-02-09T01:53:02Z</dcterms:created>
  <dcterms:modified xsi:type="dcterms:W3CDTF">2018-03-12T23:55:37Z</dcterms:modified>
  <cp:category/>
</cp:coreProperties>
</file>