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05" windowWidth="14940" windowHeight="783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J5" i="4"/>
  <c r="F5" i="4"/>
  <c r="B5" i="4"/>
  <c r="N3" i="4"/>
  <c r="F3" i="4"/>
  <c r="B3" i="4"/>
  <c r="B1" i="4"/>
  <c r="FJ8" i="5" l="1"/>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N11" i="4"/>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J11" i="4"/>
  <c r="MM10" i="5"/>
  <c r="MC10" i="5"/>
  <c r="KN10" i="5"/>
  <c r="IZ10" i="5"/>
  <c r="HK10" i="5"/>
  <c r="FV10" i="5"/>
  <c r="EG10" i="5"/>
  <c r="CR10" i="5"/>
  <c r="BA10" i="5"/>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F11" i="4"/>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<sst xmlns="http://schemas.openxmlformats.org/spreadsheetml/2006/main" count="886" uniqueCount="182">
  <si>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</si>
  <si>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</si>
  <si>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</si>
  <si>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</si>
  <si>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</si>
  <si>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</si>
  <si>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</si>
  <si>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</si>
  <si>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</si>
  <si>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</si>
  <si>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</si>
  <si>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</si>
  <si>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</si>
  <si>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</si>
  <si>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</si>
  <si>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</si>
  <si>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</si>
  <si>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</si>
  <si>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</si>
  <si>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</si>
  <si>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</si>
  <si>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</si>
  <si>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</si>
  <si>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</si>
  <si>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</si>
  <si>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</si>
  <si>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</si>
  <si>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</si>
  <si>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</si>
  <si>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</si>
  <si>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</si>
  <si>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</si>
  <si>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</si>
  <si>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</si>
  <si>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</si>
  <si>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</si>
  <si>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</si>
  <si>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</si>
  <si>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</si>
  <si>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</si>
  <si>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</si>
  <si>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</si>
  <si>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</si>
  <si>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</si>
  <si>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</si>
  <si>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</si>
  <si>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</si>
  <si>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</si>
  <si>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</si>
  <si>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</si>
  <si>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</si>
  <si>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</si>
  <si>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</si>
  <si>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</si>
  <si>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</si>
  <si>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</si>
  <si>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</si>
  <si>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</si>
  <si>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</si>
  <si>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</si>
  <si>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</si>
  <si>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</si>
  <si>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</si>
  <si>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</si>
  <si>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</si>
  <si>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</si>
  <si>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</si>
  <si>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</si>
  <si>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</si>
  <si>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</si>
  <si>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</si>
  <si>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</si>
  <si>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</si>
  <si>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</si>
  <si>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</si>
  <si>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</si>
  <si>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</si>
  <si>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</si>
  <si>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</si>
  <si>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</si>
  <si>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</si>
  <si>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</si>
  <si>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</si>
  <si>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</si>
  <si>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</si>
  <si>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</si>
  <si>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</si>
  <si>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</si>
  <si>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</si>
  <si>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</si>
  <si>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</si>
  <si>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</si>
  <si>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</si>
  <si>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</si>
  <si>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</si>
  <si>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</si>
  <si>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</si>
  <si>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</si>
  <si>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</si>
  <si>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</si>
  <si>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</si>
  <si>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</si>
  <si>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</si>
  <si>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</si>
  <si>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</si>
  <si>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</si>
  <si>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</si>
  <si>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</si>
  <si>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</si>
  <si>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</si>
  <si>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</si>
  <si>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</si>
  <si>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</si>
  <si>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</si>
  <si>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</si>
  <si>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</si>
  <si>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384429</t>
  </si>
  <si>
    <t>47</t>
  </si>
  <si>
    <t>04</t>
  </si>
  <si>
    <t>0</t>
  </si>
  <si>
    <t>000</t>
  </si>
  <si>
    <t>愛媛県　伊方町</t>
  </si>
  <si>
    <t>法非適用</t>
  </si>
  <si>
    <t>電気事業</t>
  </si>
  <si>
    <t/>
  </si>
  <si>
    <t>該当数値なし</t>
  </si>
  <si>
    <t>-</t>
  </si>
  <si>
    <t>平成３７年６月３０日　伊方風力発電所</t>
  </si>
  <si>
    <t>無</t>
  </si>
  <si>
    <t>四国電力</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</si>
  <si>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</si>
  <si>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</si>
  <si>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</si>
  <si>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</si>
  <si>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</si>
  <si>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</si>
  <si>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</si>
  <si>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</si>
  <si>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</si>
  <si>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</si>
  <si>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</si>
  <si>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</si>
  <si>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</si>
  <si>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</si>
  <si>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</si>
  <si>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</si>
  <si>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</si>
  <si>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</si>
  <si>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</si>
  <si>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</si>
  <si>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</si>
  <si>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</si>
  <si>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</si>
  <si>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</si>
  <si>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</si>
  <si>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</si>
  <si>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</si>
  <si>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</si>
  <si>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</si>
  <si>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</si>
  <si>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</si>
  <si>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</si>
  <si>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</si>
  <si>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</si>
  <si>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</si>
  <si>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</si>
  <si>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</si>
  <si>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</si>
  <si>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</si>
  <si>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</si>
  <si>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</si>
  <si>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</si>
  <si>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</si>
  <si>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</si>
  <si>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</si>
  <si>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</si>
  <si>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</si>
  <si>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</si>
  <si>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28年度剰余金47,041千円 ・・・利益剰余金については全額予備費として翌年度に繰越している。これは、大規模修繕が必要になった場合の修繕費や、事業廃止時の施設撤去費用のためである。</t>
    <rPh sb="39" eb="40">
      <t>ド</t>
    </rPh>
    <phoneticPr fontId="6"/>
  </si>
  <si>
    <t>　これまでの経営状況は上述のとおり良好であった。加えて、料金契約期間内である平成31年度には企業債の償還期間が満了となるため、以降料金契約期間満了までの間の業績見通しは極めて明るい。今後、策定を予定している経営戦略のなかで、料金契約期間満了後の経営について検討する必要があり、事業を継続する場合は、施設の延命化に要する費用等、必要な経費を十分に考慮した上で、判断する必要がある。
　FIT適用終了後の事業のあり方については、現時点で方針は定まっていないが、今後策定を予定している経営戦略において、FIT終了による電力料収入の変動リスクも踏まえ検討することとしている。</t>
    <rPh sb="6" eb="8">
      <t>ケイエイ</t>
    </rPh>
    <rPh sb="8" eb="10">
      <t>ジョウキョウ</t>
    </rPh>
    <rPh sb="11" eb="13">
      <t>ジョウジュツ</t>
    </rPh>
    <rPh sb="17" eb="19">
      <t>リョウコウ</t>
    </rPh>
    <rPh sb="24" eb="25">
      <t>クワ</t>
    </rPh>
    <rPh sb="34" eb="35">
      <t>ナイ</t>
    </rPh>
    <rPh sb="38" eb="40">
      <t>ヘイセイ</t>
    </rPh>
    <rPh sb="42" eb="44">
      <t>ネンド</t>
    </rPh>
    <rPh sb="46" eb="48">
      <t>キギョウ</t>
    </rPh>
    <rPh sb="48" eb="49">
      <t>サイ</t>
    </rPh>
    <rPh sb="50" eb="52">
      <t>ショウカン</t>
    </rPh>
    <rPh sb="52" eb="54">
      <t>キカン</t>
    </rPh>
    <rPh sb="63" eb="65">
      <t>イコウ</t>
    </rPh>
    <rPh sb="65" eb="67">
      <t>リョウキン</t>
    </rPh>
    <rPh sb="67" eb="69">
      <t>ケイヤク</t>
    </rPh>
    <rPh sb="69" eb="71">
      <t>キカン</t>
    </rPh>
    <rPh sb="71" eb="73">
      <t>マンリョウ</t>
    </rPh>
    <rPh sb="76" eb="77">
      <t>アイダ</t>
    </rPh>
    <rPh sb="78" eb="80">
      <t>ギョウセキ</t>
    </rPh>
    <rPh sb="80" eb="82">
      <t>ミトオ</t>
    </rPh>
    <rPh sb="84" eb="85">
      <t>キワ</t>
    </rPh>
    <rPh sb="87" eb="88">
      <t>アカ</t>
    </rPh>
    <rPh sb="112" eb="114">
      <t>リョウキン</t>
    </rPh>
    <rPh sb="114" eb="116">
      <t>ケイヤク</t>
    </rPh>
    <rPh sb="116" eb="118">
      <t>キカン</t>
    </rPh>
    <rPh sb="118" eb="120">
      <t>マンリョウ</t>
    </rPh>
    <rPh sb="120" eb="121">
      <t>ゴ</t>
    </rPh>
    <rPh sb="122" eb="124">
      <t>ケイエイ</t>
    </rPh>
    <rPh sb="128" eb="130">
      <t>ケントウ</t>
    </rPh>
    <rPh sb="132" eb="134">
      <t>ヒツヨウ</t>
    </rPh>
    <rPh sb="138" eb="140">
      <t>ジギョウ</t>
    </rPh>
    <rPh sb="141" eb="143">
      <t>ケイゾク</t>
    </rPh>
    <rPh sb="145" eb="147">
      <t>バアイ</t>
    </rPh>
    <rPh sb="149" eb="151">
      <t>シセツ</t>
    </rPh>
    <rPh sb="152" eb="154">
      <t>エンメイ</t>
    </rPh>
    <rPh sb="154" eb="155">
      <t>カ</t>
    </rPh>
    <rPh sb="156" eb="157">
      <t>ヨウ</t>
    </rPh>
    <rPh sb="159" eb="161">
      <t>ヒヨウ</t>
    </rPh>
    <rPh sb="161" eb="162">
      <t>トウ</t>
    </rPh>
    <rPh sb="163" eb="165">
      <t>ヒツヨウ</t>
    </rPh>
    <rPh sb="166" eb="168">
      <t>ケイヒ</t>
    </rPh>
    <rPh sb="169" eb="171">
      <t>ジュウブン</t>
    </rPh>
    <rPh sb="172" eb="174">
      <t>コウリョ</t>
    </rPh>
    <rPh sb="176" eb="177">
      <t>ウエ</t>
    </rPh>
    <rPh sb="179" eb="181">
      <t>ハンダン</t>
    </rPh>
    <rPh sb="183" eb="185">
      <t>ヒツヨウ</t>
    </rPh>
    <phoneticPr fontId="3"/>
  </si>
  <si>
    <t>　本事業の経営状況としては、これまでに計画時の想定を上回る収支を計上しており、極めて良好である。特に、平成26年度までは落雷事故等に伴うブレード修繕を製造元である海外メーカーに直接委託していたが、平成27年度から国内業者に切り替えたことで修繕費の大幅な削減が図られ、結果近年の経営状況は特に良好である。
　収益的収支比率と営業収支比率は大規模修繕を行った平成26年度に共に大きく落ち込んでいるが、黒字となる100％の数値は切っておらず、また一般会計からの繰り出しも無く健全な運営を持続している。
　供給原価は平成26年度まで全国平均より高額になっていたが、翌年度以降は平均よりも安価になっている。全国平均が毎年度上昇し続けているのに対して当設備は27年度に前年度よりも数値を改善させたことが特徴的である。翌28年度は故障による運転停止期間が27年度より大幅に増えたため原価上昇となっている。
　EBITDAは平成27年度からは30,000千円程で推移している。全国平均が大幅に下降している中、本事業は成長傾向では無いものの一定の数値を維持している。</t>
    <rPh sb="48" eb="49">
      <t>トク</t>
    </rPh>
    <rPh sb="51" eb="53">
      <t>ヘイセイ</t>
    </rPh>
    <rPh sb="55" eb="57">
      <t>ネンド</t>
    </rPh>
    <rPh sb="60" eb="62">
      <t>ラクライ</t>
    </rPh>
    <rPh sb="62" eb="64">
      <t>ジコ</t>
    </rPh>
    <rPh sb="64" eb="65">
      <t>トウ</t>
    </rPh>
    <rPh sb="66" eb="67">
      <t>トモナ</t>
    </rPh>
    <rPh sb="72" eb="74">
      <t>シュウゼン</t>
    </rPh>
    <rPh sb="75" eb="77">
      <t>セイゾウ</t>
    </rPh>
    <rPh sb="77" eb="78">
      <t>モト</t>
    </rPh>
    <rPh sb="81" eb="83">
      <t>カイガイ</t>
    </rPh>
    <rPh sb="88" eb="90">
      <t>チョクセツ</t>
    </rPh>
    <rPh sb="90" eb="92">
      <t>イタク</t>
    </rPh>
    <rPh sb="106" eb="108">
      <t>コクナイ</t>
    </rPh>
    <rPh sb="108" eb="110">
      <t>ギョウシャ</t>
    </rPh>
    <rPh sb="111" eb="112">
      <t>キ</t>
    </rPh>
    <rPh sb="113" eb="114">
      <t>カ</t>
    </rPh>
    <rPh sb="119" eb="121">
      <t>シュウゼン</t>
    </rPh>
    <rPh sb="121" eb="122">
      <t>ヒ</t>
    </rPh>
    <rPh sb="123" eb="125">
      <t>オオハバ</t>
    </rPh>
    <rPh sb="126" eb="128">
      <t>サクゲン</t>
    </rPh>
    <rPh sb="129" eb="130">
      <t>ハカ</t>
    </rPh>
    <rPh sb="133" eb="135">
      <t>ケッカ</t>
    </rPh>
    <rPh sb="135" eb="137">
      <t>キンネン</t>
    </rPh>
    <rPh sb="138" eb="140">
      <t>ケイエイ</t>
    </rPh>
    <rPh sb="140" eb="142">
      <t>ジョウキョウ</t>
    </rPh>
    <rPh sb="143" eb="144">
      <t>トク</t>
    </rPh>
    <rPh sb="145" eb="147">
      <t>リョウコウ</t>
    </rPh>
    <rPh sb="153" eb="156">
      <t>シュウエキテキ</t>
    </rPh>
    <rPh sb="156" eb="158">
      <t>シュウシ</t>
    </rPh>
    <rPh sb="158" eb="160">
      <t>ヒリツ</t>
    </rPh>
    <rPh sb="161" eb="163">
      <t>エイギョウ</t>
    </rPh>
    <rPh sb="163" eb="165">
      <t>シュウシ</t>
    </rPh>
    <rPh sb="165" eb="167">
      <t>ヒリツ</t>
    </rPh>
    <rPh sb="168" eb="171">
      <t>ダイキボ</t>
    </rPh>
    <rPh sb="171" eb="173">
      <t>シュウゼン</t>
    </rPh>
    <rPh sb="174" eb="175">
      <t>オコナ</t>
    </rPh>
    <rPh sb="177" eb="179">
      <t>ヘイセイ</t>
    </rPh>
    <rPh sb="181" eb="183">
      <t>ネンド</t>
    </rPh>
    <rPh sb="184" eb="185">
      <t>トモ</t>
    </rPh>
    <rPh sb="186" eb="187">
      <t>オオ</t>
    </rPh>
    <rPh sb="189" eb="190">
      <t>オ</t>
    </rPh>
    <rPh sb="191" eb="192">
      <t>コ</t>
    </rPh>
    <rPh sb="198" eb="200">
      <t>クロジ</t>
    </rPh>
    <rPh sb="208" eb="210">
      <t>スウチ</t>
    </rPh>
    <rPh sb="211" eb="212">
      <t>キ</t>
    </rPh>
    <rPh sb="220" eb="222">
      <t>イッパン</t>
    </rPh>
    <rPh sb="222" eb="224">
      <t>カイケイ</t>
    </rPh>
    <rPh sb="227" eb="228">
      <t>ク</t>
    </rPh>
    <rPh sb="229" eb="230">
      <t>ダ</t>
    </rPh>
    <rPh sb="232" eb="233">
      <t>ナ</t>
    </rPh>
    <rPh sb="249" eb="251">
      <t>キョウキュウ</t>
    </rPh>
    <rPh sb="251" eb="253">
      <t>ゲンカ</t>
    </rPh>
    <rPh sb="254" eb="256">
      <t>ヘイセイ</t>
    </rPh>
    <rPh sb="258" eb="260">
      <t>ネンド</t>
    </rPh>
    <rPh sb="262" eb="264">
      <t>ゼンコク</t>
    </rPh>
    <rPh sb="264" eb="266">
      <t>ヘイキン</t>
    </rPh>
    <rPh sb="268" eb="270">
      <t>コウガク</t>
    </rPh>
    <rPh sb="278" eb="281">
      <t>ヨクネンド</t>
    </rPh>
    <rPh sb="281" eb="283">
      <t>イコウ</t>
    </rPh>
    <rPh sb="284" eb="286">
      <t>ヘイキン</t>
    </rPh>
    <rPh sb="289" eb="291">
      <t>アンカ</t>
    </rPh>
    <rPh sb="298" eb="300">
      <t>ゼンコク</t>
    </rPh>
    <rPh sb="300" eb="302">
      <t>ヘイキン</t>
    </rPh>
    <rPh sb="303" eb="306">
      <t>マイネンド</t>
    </rPh>
    <rPh sb="306" eb="308">
      <t>ジョウショウ</t>
    </rPh>
    <rPh sb="309" eb="310">
      <t>ツヅ</t>
    </rPh>
    <rPh sb="316" eb="317">
      <t>タイ</t>
    </rPh>
    <rPh sb="319" eb="320">
      <t>トウ</t>
    </rPh>
    <rPh sb="320" eb="322">
      <t>セツビ</t>
    </rPh>
    <rPh sb="325" eb="326">
      <t>ネン</t>
    </rPh>
    <rPh sb="326" eb="327">
      <t>ド</t>
    </rPh>
    <rPh sb="328" eb="331">
      <t>ゼンネンド</t>
    </rPh>
    <rPh sb="334" eb="336">
      <t>スウチ</t>
    </rPh>
    <rPh sb="337" eb="339">
      <t>カイゼン</t>
    </rPh>
    <rPh sb="345" eb="348">
      <t>トクチョウテキ</t>
    </rPh>
    <rPh sb="352" eb="353">
      <t>ヨク</t>
    </rPh>
    <rPh sb="355" eb="357">
      <t>ネンド</t>
    </rPh>
    <rPh sb="358" eb="360">
      <t>コショウ</t>
    </rPh>
    <rPh sb="363" eb="365">
      <t>ウンテン</t>
    </rPh>
    <rPh sb="365" eb="367">
      <t>テイシ</t>
    </rPh>
    <rPh sb="367" eb="369">
      <t>キカン</t>
    </rPh>
    <rPh sb="372" eb="374">
      <t>ネンド</t>
    </rPh>
    <rPh sb="376" eb="378">
      <t>オオハバ</t>
    </rPh>
    <rPh sb="379" eb="380">
      <t>フ</t>
    </rPh>
    <rPh sb="384" eb="386">
      <t>ゲンカ</t>
    </rPh>
    <rPh sb="386" eb="388">
      <t>ジョウショウ</t>
    </rPh>
    <rPh sb="404" eb="406">
      <t>ヘイセイ</t>
    </rPh>
    <rPh sb="408" eb="410">
      <t>ネンド</t>
    </rPh>
    <rPh sb="419" eb="421">
      <t>センエン</t>
    </rPh>
    <rPh sb="421" eb="422">
      <t>ホド</t>
    </rPh>
    <rPh sb="423" eb="425">
      <t>スイイ</t>
    </rPh>
    <rPh sb="430" eb="432">
      <t>ゼンコク</t>
    </rPh>
    <rPh sb="432" eb="434">
      <t>ヘイキン</t>
    </rPh>
    <rPh sb="435" eb="437">
      <t>オオハバ</t>
    </rPh>
    <rPh sb="438" eb="440">
      <t>カコウ</t>
    </rPh>
    <rPh sb="444" eb="445">
      <t>ナカ</t>
    </rPh>
    <rPh sb="446" eb="447">
      <t>ホン</t>
    </rPh>
    <rPh sb="447" eb="449">
      <t>ジギョウ</t>
    </rPh>
    <rPh sb="450" eb="452">
      <t>セイチョウ</t>
    </rPh>
    <rPh sb="452" eb="454">
      <t>ケイコウ</t>
    </rPh>
    <rPh sb="456" eb="457">
      <t>ナ</t>
    </rPh>
    <rPh sb="461" eb="463">
      <t>イッテイ</t>
    </rPh>
    <rPh sb="464" eb="466">
      <t>スウチ</t>
    </rPh>
    <rPh sb="467" eb="469">
      <t>イジ</t>
    </rPh>
    <phoneticPr fontId="3"/>
  </si>
  <si>
    <t xml:space="preserve"> 設備利用率は全国平均並みに20%前後で推移している。落雷事故により長期間運転停止を余儀なくされた平成28年度は17.2%と、2001～2005年に設置された陸上風力発電（20kW以上）の平均設備利用率（「電源種別（太陽光・風力）のコスト動向等について」平成28年11月資源エネルギー庁、当該設備は2004年設置）17.5%を下回っているものの、平均して高い水準で推移している。今後も同水準で推移していくと想定される。
　修繕費比率は、大規模修繕を行った平成26年度が特に高いが、過去5年間は全国平均と比較して16%程度低い。ただし、設置から12年が経過しており、全体的に施設の老朽化が見受けられ、今後は修繕費比率の上昇が懸念されるが、単年度収支に影響はあるものの、剰余金に与える影響は少ないと想定される。
　企業債残高対料金収入比率は、堅実に低下しており、全国平均とほぼ同様な推移となっている。企業債の償還は料金契約期間内である平成31年度で満了となるため、償還財源の確保に支障はないと想定される。
　FIT収入割合は100%と固定価格買取制度に完全に依存した状況であるが、平成31年度末には企業債の償還が終わるため、以降料金契約期間満了となる平成37年6月30日までは大幅な黒字が期待される。</t>
    <rPh sb="1" eb="3">
      <t>セツビ</t>
    </rPh>
    <rPh sb="3" eb="6">
      <t>リヨウリツ</t>
    </rPh>
    <rPh sb="7" eb="9">
      <t>ゼンコク</t>
    </rPh>
    <rPh sb="9" eb="11">
      <t>ヘイキン</t>
    </rPh>
    <rPh sb="11" eb="12">
      <t>ナ</t>
    </rPh>
    <rPh sb="17" eb="19">
      <t>ゼンゴ</t>
    </rPh>
    <rPh sb="20" eb="22">
      <t>スイイ</t>
    </rPh>
    <rPh sb="27" eb="29">
      <t>ラクライ</t>
    </rPh>
    <rPh sb="29" eb="31">
      <t>ジコ</t>
    </rPh>
    <rPh sb="34" eb="37">
      <t>チョウキカン</t>
    </rPh>
    <rPh sb="37" eb="39">
      <t>ウンテン</t>
    </rPh>
    <rPh sb="39" eb="41">
      <t>テイシ</t>
    </rPh>
    <rPh sb="42" eb="44">
      <t>ヨギ</t>
    </rPh>
    <rPh sb="49" eb="51">
      <t>ヘイセイ</t>
    </rPh>
    <rPh sb="53" eb="55">
      <t>ネンド</t>
    </rPh>
    <rPh sb="72" eb="73">
      <t>ネン</t>
    </rPh>
    <rPh sb="74" eb="76">
      <t>セッチ</t>
    </rPh>
    <rPh sb="79" eb="81">
      <t>リクジョウ</t>
    </rPh>
    <rPh sb="81" eb="83">
      <t>フウリョク</t>
    </rPh>
    <rPh sb="83" eb="85">
      <t>ハツデン</t>
    </rPh>
    <rPh sb="90" eb="92">
      <t>イジョウ</t>
    </rPh>
    <rPh sb="94" eb="96">
      <t>ヘイキン</t>
    </rPh>
    <rPh sb="96" eb="98">
      <t>セツビ</t>
    </rPh>
    <rPh sb="98" eb="101">
      <t>リヨウリツ</t>
    </rPh>
    <rPh sb="144" eb="146">
      <t>トウガイ</t>
    </rPh>
    <rPh sb="146" eb="148">
      <t>セツビ</t>
    </rPh>
    <rPh sb="153" eb="154">
      <t>ネン</t>
    </rPh>
    <rPh sb="154" eb="156">
      <t>セッチ</t>
    </rPh>
    <rPh sb="173" eb="175">
      <t>ヘイキン</t>
    </rPh>
    <rPh sb="177" eb="178">
      <t>タカ</t>
    </rPh>
    <rPh sb="179" eb="181">
      <t>スイジュン</t>
    </rPh>
    <rPh sb="182" eb="184">
      <t>スイイ</t>
    </rPh>
    <rPh sb="189" eb="191">
      <t>コンゴ</t>
    </rPh>
    <rPh sb="192" eb="195">
      <t>ドウスイジュン</t>
    </rPh>
    <rPh sb="196" eb="198">
      <t>スイイ</t>
    </rPh>
    <rPh sb="203" eb="205">
      <t>ソウテイ</t>
    </rPh>
    <rPh sb="211" eb="213">
      <t>シュウゼン</t>
    </rPh>
    <rPh sb="213" eb="214">
      <t>ヒ</t>
    </rPh>
    <rPh sb="214" eb="216">
      <t>ヒリツ</t>
    </rPh>
    <rPh sb="218" eb="221">
      <t>ダイキボ</t>
    </rPh>
    <rPh sb="221" eb="223">
      <t>シュウゼン</t>
    </rPh>
    <rPh sb="224" eb="225">
      <t>オコナ</t>
    </rPh>
    <rPh sb="227" eb="229">
      <t>ヘイセイ</t>
    </rPh>
    <rPh sb="231" eb="233">
      <t>ネンド</t>
    </rPh>
    <rPh sb="234" eb="235">
      <t>トク</t>
    </rPh>
    <rPh sb="236" eb="237">
      <t>タカ</t>
    </rPh>
    <rPh sb="240" eb="242">
      <t>カコ</t>
    </rPh>
    <rPh sb="243" eb="244">
      <t>ネン</t>
    </rPh>
    <rPh sb="244" eb="245">
      <t>カン</t>
    </rPh>
    <rPh sb="246" eb="248">
      <t>ゼンコク</t>
    </rPh>
    <rPh sb="248" eb="250">
      <t>ヘイキン</t>
    </rPh>
    <rPh sb="251" eb="253">
      <t>ヒカク</t>
    </rPh>
    <rPh sb="258" eb="260">
      <t>テイド</t>
    </rPh>
    <rPh sb="260" eb="261">
      <t>ヒク</t>
    </rPh>
    <rPh sb="267" eb="269">
      <t>セッチ</t>
    </rPh>
    <rPh sb="273" eb="274">
      <t>ネン</t>
    </rPh>
    <rPh sb="275" eb="277">
      <t>ケイカ</t>
    </rPh>
    <rPh sb="282" eb="285">
      <t>ゼンタイテキ</t>
    </rPh>
    <rPh sb="286" eb="288">
      <t>シセツ</t>
    </rPh>
    <rPh sb="289" eb="292">
      <t>ロウキュウカ</t>
    </rPh>
    <rPh sb="293" eb="295">
      <t>ミウ</t>
    </rPh>
    <rPh sb="299" eb="301">
      <t>コンゴ</t>
    </rPh>
    <rPh sb="302" eb="304">
      <t>シュウゼン</t>
    </rPh>
    <rPh sb="304" eb="305">
      <t>ヒ</t>
    </rPh>
    <rPh sb="305" eb="307">
      <t>ヒリツ</t>
    </rPh>
    <rPh sb="308" eb="310">
      <t>ジョウショウ</t>
    </rPh>
    <rPh sb="311" eb="313">
      <t>ケネン</t>
    </rPh>
    <rPh sb="318" eb="321">
      <t>タンネンド</t>
    </rPh>
    <rPh sb="321" eb="323">
      <t>シュウシ</t>
    </rPh>
    <rPh sb="324" eb="326">
      <t>エイキョウ</t>
    </rPh>
    <rPh sb="333" eb="336">
      <t>ジョウヨキン</t>
    </rPh>
    <rPh sb="337" eb="338">
      <t>アタ</t>
    </rPh>
    <rPh sb="340" eb="342">
      <t>エイキョウ</t>
    </rPh>
    <rPh sb="343" eb="344">
      <t>スク</t>
    </rPh>
    <rPh sb="347" eb="349">
      <t>ソウテイ</t>
    </rPh>
    <rPh sb="355" eb="357">
      <t>キギョウ</t>
    </rPh>
    <rPh sb="357" eb="358">
      <t>サイ</t>
    </rPh>
    <rPh sb="358" eb="360">
      <t>ザンダカ</t>
    </rPh>
    <rPh sb="360" eb="361">
      <t>タイ</t>
    </rPh>
    <rPh sb="361" eb="363">
      <t>リョウキン</t>
    </rPh>
    <rPh sb="363" eb="365">
      <t>シュウニュウ</t>
    </rPh>
    <rPh sb="365" eb="367">
      <t>ヒリツ</t>
    </rPh>
    <rPh sb="369" eb="371">
      <t>ケンジツ</t>
    </rPh>
    <rPh sb="372" eb="374">
      <t>テイカ</t>
    </rPh>
    <rPh sb="379" eb="381">
      <t>ゼンコク</t>
    </rPh>
    <rPh sb="381" eb="383">
      <t>ヘイキン</t>
    </rPh>
    <rPh sb="386" eb="388">
      <t>ドウヨウ</t>
    </rPh>
    <rPh sb="389" eb="391">
      <t>スイイ</t>
    </rPh>
    <rPh sb="398" eb="400">
      <t>キギョウ</t>
    </rPh>
    <rPh sb="400" eb="401">
      <t>サイ</t>
    </rPh>
    <rPh sb="402" eb="404">
      <t>ショウカン</t>
    </rPh>
    <rPh sb="405" eb="407">
      <t>リョウキン</t>
    </rPh>
    <rPh sb="407" eb="409">
      <t>ケイヤク</t>
    </rPh>
    <rPh sb="409" eb="411">
      <t>キカン</t>
    </rPh>
    <rPh sb="411" eb="412">
      <t>ナイ</t>
    </rPh>
    <rPh sb="415" eb="417">
      <t>ヘイセイ</t>
    </rPh>
    <rPh sb="419" eb="420">
      <t>ネン</t>
    </rPh>
    <rPh sb="420" eb="421">
      <t>ド</t>
    </rPh>
    <rPh sb="422" eb="424">
      <t>マンリョウ</t>
    </rPh>
    <rPh sb="435" eb="437">
      <t>カクホ</t>
    </rPh>
    <rPh sb="438" eb="440">
      <t>シショウ</t>
    </rPh>
    <rPh sb="444" eb="446">
      <t>ソウテイ</t>
    </rPh>
    <rPh sb="455" eb="457">
      <t>シュウニュウ</t>
    </rPh>
    <rPh sb="457" eb="459">
      <t>ワリアイ</t>
    </rPh>
    <rPh sb="474" eb="476">
      <t>カンゼン</t>
    </rPh>
    <rPh sb="477" eb="479">
      <t>イゾン</t>
    </rPh>
    <rPh sb="481" eb="483">
      <t>ジョウキョウ</t>
    </rPh>
    <rPh sb="488" eb="490">
      <t>ヘイセイ</t>
    </rPh>
    <rPh sb="492" eb="493">
      <t>ネン</t>
    </rPh>
    <rPh sb="493" eb="494">
      <t>ド</t>
    </rPh>
    <rPh sb="494" eb="495">
      <t>マツ</t>
    </rPh>
    <rPh sb="497" eb="499">
      <t>キギョウ</t>
    </rPh>
    <rPh sb="499" eb="500">
      <t>サイ</t>
    </rPh>
    <rPh sb="501" eb="503">
      <t>ショウカン</t>
    </rPh>
    <rPh sb="504" eb="505">
      <t>オ</t>
    </rPh>
    <rPh sb="510" eb="512">
      <t>イコウ</t>
    </rPh>
    <rPh sb="512" eb="514">
      <t>リョウキン</t>
    </rPh>
    <rPh sb="514" eb="516">
      <t>ケイヤク</t>
    </rPh>
    <rPh sb="516" eb="518">
      <t>キカン</t>
    </rPh>
    <rPh sb="518" eb="520">
      <t>マンリョウ</t>
    </rPh>
    <rPh sb="523" eb="525">
      <t>ヘイセイ</t>
    </rPh>
    <rPh sb="527" eb="528">
      <t>ネン</t>
    </rPh>
    <rPh sb="529" eb="530">
      <t>ガツ</t>
    </rPh>
    <rPh sb="532" eb="533">
      <t>ニチ</t>
    </rPh>
    <rPh sb="536" eb="538">
      <t>オオハバ</t>
    </rPh>
    <rPh sb="539" eb="541">
      <t>クロジ</t>
    </rPh>
    <rPh sb="542" eb="544">
      <t>キタイ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</si>
</sst>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119</c:v>
                </c:pt>
                <c:pt idx="1">
                  <c:v>135.4</c:v>
                </c:pt>
                <c:pt idx="2">
                  <c:v>102</c:v>
                </c:pt>
                <c:pt idx="3">
                  <c:v>117.3</c:v>
                </c:pt>
                <c:pt idx="4">
                  <c:v>116.7</c:v>
                </c:pt>
              </c:numCache>
            </c:numRef>
          </c:val>
        </c:ser>
        <c:dLbls>
          <c:showLegendKey val="0"/>
          <c:showVal val="0"/>
          <c:showCatName val="0"/>
          <c:showSerName val="0"/>
          <c:showPercent val="0"/>
          <c:showBubbleSize val="0"/>
        </c:dLbls>
        <c:gapWidth val="180"/>
        <c:overlap val="-90"/>
        <c:axId val="153986560"/>
        <c:axId val="15398809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3986560"/>
        <c:axId val="153988096"/>
      </c:lineChart>
      <c:catAx>
        <c:axId val="153986560"/>
        <c:scaling>
          <c:orientation val="minMax"/>
        </c:scaling>
        <c:delete val="0"/>
        <c:axPos val="b"/>
        <c:numFmt formatCode="ge" sourceLinked="1"/>
        <c:majorTickMark val="none"/>
        <c:minorTickMark val="none"/>
        <c:tickLblPos val="none"/>
        <c:crossAx val="153988096"/>
        <c:crosses val="autoZero"/>
        <c:auto val="0"/>
        <c:lblAlgn val="ctr"/>
        <c:lblOffset val="100"/>
        <c:noMultiLvlLbl val="1"/>
      </c:catAx>
      <c:valAx>
        <c:axId val="153988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9865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74.900000000000006</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64410880"/>
        <c:axId val="16441280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64410880"/>
        <c:axId val="164412800"/>
      </c:lineChart>
      <c:catAx>
        <c:axId val="164410880"/>
        <c:scaling>
          <c:orientation val="minMax"/>
        </c:scaling>
        <c:delete val="0"/>
        <c:axPos val="b"/>
        <c:numFmt formatCode="ge" sourceLinked="1"/>
        <c:majorTickMark val="none"/>
        <c:minorTickMark val="none"/>
        <c:tickLblPos val="none"/>
        <c:crossAx val="164412800"/>
        <c:crosses val="autoZero"/>
        <c:auto val="0"/>
        <c:lblAlgn val="ctr"/>
        <c:lblOffset val="100"/>
        <c:noMultiLvlLbl val="1"/>
      </c:catAx>
      <c:valAx>
        <c:axId val="164412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410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782080"/>
        <c:axId val="16478400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782080"/>
        <c:axId val="164784000"/>
      </c:lineChart>
      <c:catAx>
        <c:axId val="164782080"/>
        <c:scaling>
          <c:orientation val="minMax"/>
        </c:scaling>
        <c:delete val="0"/>
        <c:axPos val="b"/>
        <c:numFmt formatCode="ge" sourceLinked="1"/>
        <c:majorTickMark val="none"/>
        <c:minorTickMark val="none"/>
        <c:tickLblPos val="none"/>
        <c:crossAx val="164784000"/>
        <c:crosses val="autoZero"/>
        <c:auto val="0"/>
        <c:lblAlgn val="ctr"/>
        <c:lblOffset val="100"/>
        <c:noMultiLvlLbl val="1"/>
      </c:catAx>
      <c:valAx>
        <c:axId val="16478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782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804864"/>
        <c:axId val="16484390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04864"/>
        <c:axId val="164843904"/>
      </c:lineChart>
      <c:catAx>
        <c:axId val="164804864"/>
        <c:scaling>
          <c:orientation val="minMax"/>
        </c:scaling>
        <c:delete val="0"/>
        <c:axPos val="b"/>
        <c:numFmt formatCode="ge" sourceLinked="1"/>
        <c:majorTickMark val="none"/>
        <c:minorTickMark val="none"/>
        <c:tickLblPos val="none"/>
        <c:crossAx val="164843904"/>
        <c:crosses val="autoZero"/>
        <c:auto val="0"/>
        <c:lblAlgn val="ctr"/>
        <c:lblOffset val="100"/>
        <c:noMultiLvlLbl val="1"/>
      </c:catAx>
      <c:valAx>
        <c:axId val="16484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80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868864"/>
        <c:axId val="16487078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68864"/>
        <c:axId val="164870784"/>
      </c:lineChart>
      <c:catAx>
        <c:axId val="164868864"/>
        <c:scaling>
          <c:orientation val="minMax"/>
        </c:scaling>
        <c:delete val="0"/>
        <c:axPos val="b"/>
        <c:numFmt formatCode="ge" sourceLinked="1"/>
        <c:majorTickMark val="none"/>
        <c:minorTickMark val="none"/>
        <c:tickLblPos val="none"/>
        <c:crossAx val="164870784"/>
        <c:crosses val="autoZero"/>
        <c:auto val="0"/>
        <c:lblAlgn val="ctr"/>
        <c:lblOffset val="100"/>
        <c:noMultiLvlLbl val="1"/>
      </c:catAx>
      <c:valAx>
        <c:axId val="164870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48688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965376"/>
        <c:axId val="16496755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65376"/>
        <c:axId val="164967552"/>
      </c:lineChart>
      <c:catAx>
        <c:axId val="164965376"/>
        <c:scaling>
          <c:orientation val="minMax"/>
        </c:scaling>
        <c:delete val="0"/>
        <c:axPos val="b"/>
        <c:numFmt formatCode="ge" sourceLinked="1"/>
        <c:majorTickMark val="none"/>
        <c:minorTickMark val="none"/>
        <c:tickLblPos val="none"/>
        <c:crossAx val="164967552"/>
        <c:crosses val="autoZero"/>
        <c:auto val="0"/>
        <c:lblAlgn val="ctr"/>
        <c:lblOffset val="100"/>
        <c:noMultiLvlLbl val="1"/>
      </c:catAx>
      <c:valAx>
        <c:axId val="16496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96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004800"/>
        <c:axId val="16500672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04800"/>
        <c:axId val="165006720"/>
      </c:lineChart>
      <c:catAx>
        <c:axId val="165004800"/>
        <c:scaling>
          <c:orientation val="minMax"/>
        </c:scaling>
        <c:delete val="0"/>
        <c:axPos val="b"/>
        <c:numFmt formatCode="ge" sourceLinked="1"/>
        <c:majorTickMark val="none"/>
        <c:minorTickMark val="none"/>
        <c:tickLblPos val="none"/>
        <c:crossAx val="165006720"/>
        <c:crosses val="autoZero"/>
        <c:auto val="0"/>
        <c:lblAlgn val="ctr"/>
        <c:lblOffset val="100"/>
        <c:noMultiLvlLbl val="1"/>
      </c:catAx>
      <c:valAx>
        <c:axId val="16500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00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056512"/>
        <c:axId val="16505843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56512"/>
        <c:axId val="165058432"/>
      </c:lineChart>
      <c:catAx>
        <c:axId val="165056512"/>
        <c:scaling>
          <c:orientation val="minMax"/>
        </c:scaling>
        <c:delete val="0"/>
        <c:axPos val="b"/>
        <c:numFmt formatCode="ge" sourceLinked="1"/>
        <c:majorTickMark val="none"/>
        <c:minorTickMark val="none"/>
        <c:tickLblPos val="none"/>
        <c:crossAx val="165058432"/>
        <c:crosses val="autoZero"/>
        <c:auto val="0"/>
        <c:lblAlgn val="ctr"/>
        <c:lblOffset val="100"/>
        <c:noMultiLvlLbl val="1"/>
      </c:catAx>
      <c:valAx>
        <c:axId val="16505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05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079296"/>
        <c:axId val="16508556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79296"/>
        <c:axId val="165085568"/>
      </c:lineChart>
      <c:catAx>
        <c:axId val="165079296"/>
        <c:scaling>
          <c:orientation val="minMax"/>
        </c:scaling>
        <c:delete val="0"/>
        <c:axPos val="b"/>
        <c:numFmt formatCode="ge" sourceLinked="1"/>
        <c:majorTickMark val="none"/>
        <c:minorTickMark val="none"/>
        <c:tickLblPos val="none"/>
        <c:crossAx val="165085568"/>
        <c:crosses val="autoZero"/>
        <c:auto val="0"/>
        <c:lblAlgn val="ctr"/>
        <c:lblOffset val="100"/>
        <c:noMultiLvlLbl val="1"/>
      </c:catAx>
      <c:valAx>
        <c:axId val="165085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07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110912"/>
        <c:axId val="16511283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110912"/>
        <c:axId val="165112832"/>
      </c:lineChart>
      <c:catAx>
        <c:axId val="165110912"/>
        <c:scaling>
          <c:orientation val="minMax"/>
        </c:scaling>
        <c:delete val="0"/>
        <c:axPos val="b"/>
        <c:numFmt formatCode="ge" sourceLinked="1"/>
        <c:majorTickMark val="none"/>
        <c:minorTickMark val="none"/>
        <c:tickLblPos val="none"/>
        <c:crossAx val="165112832"/>
        <c:crosses val="autoZero"/>
        <c:auto val="0"/>
        <c:lblAlgn val="ctr"/>
        <c:lblOffset val="100"/>
        <c:noMultiLvlLbl val="1"/>
      </c:catAx>
      <c:valAx>
        <c:axId val="16511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10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146624"/>
        <c:axId val="16514854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146624"/>
        <c:axId val="165148544"/>
      </c:lineChart>
      <c:catAx>
        <c:axId val="165146624"/>
        <c:scaling>
          <c:orientation val="minMax"/>
        </c:scaling>
        <c:delete val="0"/>
        <c:axPos val="b"/>
        <c:numFmt formatCode="ge" sourceLinked="1"/>
        <c:majorTickMark val="none"/>
        <c:minorTickMark val="none"/>
        <c:tickLblPos val="none"/>
        <c:crossAx val="165148544"/>
        <c:crosses val="autoZero"/>
        <c:auto val="0"/>
        <c:lblAlgn val="ctr"/>
        <c:lblOffset val="100"/>
        <c:noMultiLvlLbl val="1"/>
      </c:catAx>
      <c:valAx>
        <c:axId val="16514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46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244.4</c:v>
                </c:pt>
                <c:pt idx="1">
                  <c:v>279.2</c:v>
                </c:pt>
                <c:pt idx="2">
                  <c:v>179.9</c:v>
                </c:pt>
                <c:pt idx="3">
                  <c:v>205.5</c:v>
                </c:pt>
                <c:pt idx="4">
                  <c:v>216.7</c:v>
                </c:pt>
              </c:numCache>
            </c:numRef>
          </c:val>
        </c:ser>
        <c:dLbls>
          <c:showLegendKey val="0"/>
          <c:showVal val="0"/>
          <c:showCatName val="0"/>
          <c:showSerName val="0"/>
          <c:showPercent val="0"/>
          <c:showBubbleSize val="0"/>
        </c:dLbls>
        <c:gapWidth val="180"/>
        <c:overlap val="-90"/>
        <c:axId val="153302528"/>
        <c:axId val="15330406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3302528"/>
        <c:axId val="153304064"/>
      </c:lineChart>
      <c:catAx>
        <c:axId val="153302528"/>
        <c:scaling>
          <c:orientation val="minMax"/>
        </c:scaling>
        <c:delete val="0"/>
        <c:axPos val="b"/>
        <c:numFmt formatCode="ge" sourceLinked="1"/>
        <c:majorTickMark val="none"/>
        <c:minorTickMark val="none"/>
        <c:tickLblPos val="none"/>
        <c:crossAx val="153304064"/>
        <c:crosses val="autoZero"/>
        <c:auto val="0"/>
        <c:lblAlgn val="ctr"/>
        <c:lblOffset val="100"/>
        <c:noMultiLvlLbl val="1"/>
      </c:catAx>
      <c:valAx>
        <c:axId val="153304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302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587776"/>
        <c:axId val="16460633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587776"/>
        <c:axId val="164606336"/>
      </c:lineChart>
      <c:catAx>
        <c:axId val="164587776"/>
        <c:scaling>
          <c:orientation val="minMax"/>
        </c:scaling>
        <c:delete val="0"/>
        <c:axPos val="b"/>
        <c:numFmt formatCode="ge" sourceLinked="1"/>
        <c:majorTickMark val="none"/>
        <c:minorTickMark val="none"/>
        <c:tickLblPos val="none"/>
        <c:crossAx val="164606336"/>
        <c:crosses val="autoZero"/>
        <c:auto val="0"/>
        <c:lblAlgn val="ctr"/>
        <c:lblOffset val="100"/>
        <c:noMultiLvlLbl val="1"/>
      </c:catAx>
      <c:valAx>
        <c:axId val="16460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587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21.2</c:v>
                </c:pt>
                <c:pt idx="1">
                  <c:v>20.5</c:v>
                </c:pt>
                <c:pt idx="2">
                  <c:v>17.8</c:v>
                </c:pt>
                <c:pt idx="3">
                  <c:v>20.7</c:v>
                </c:pt>
                <c:pt idx="4">
                  <c:v>17.2</c:v>
                </c:pt>
              </c:numCache>
            </c:numRef>
          </c:val>
        </c:ser>
        <c:dLbls>
          <c:showLegendKey val="0"/>
          <c:showVal val="0"/>
          <c:showCatName val="0"/>
          <c:showSerName val="0"/>
          <c:showPercent val="0"/>
          <c:showBubbleSize val="0"/>
        </c:dLbls>
        <c:gapWidth val="180"/>
        <c:overlap val="-90"/>
        <c:axId val="164639872"/>
        <c:axId val="16464179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ser>
        <c:dLbls>
          <c:showLegendKey val="0"/>
          <c:showVal val="0"/>
          <c:showCatName val="0"/>
          <c:showSerName val="0"/>
          <c:showPercent val="0"/>
          <c:showBubbleSize val="0"/>
        </c:dLbls>
        <c:marker val="1"/>
        <c:smooth val="0"/>
        <c:axId val="164639872"/>
        <c:axId val="164641792"/>
      </c:lineChart>
      <c:catAx>
        <c:axId val="164639872"/>
        <c:scaling>
          <c:orientation val="minMax"/>
        </c:scaling>
        <c:delete val="0"/>
        <c:axPos val="b"/>
        <c:numFmt formatCode="ge" sourceLinked="1"/>
        <c:majorTickMark val="none"/>
        <c:minorTickMark val="none"/>
        <c:tickLblPos val="none"/>
        <c:crossAx val="164641792"/>
        <c:crosses val="autoZero"/>
        <c:auto val="0"/>
        <c:lblAlgn val="ctr"/>
        <c:lblOffset val="100"/>
        <c:noMultiLvlLbl val="1"/>
      </c:catAx>
      <c:valAx>
        <c:axId val="164641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63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28.6</c:v>
                </c:pt>
                <c:pt idx="1">
                  <c:v>21.3</c:v>
                </c:pt>
                <c:pt idx="2">
                  <c:v>44</c:v>
                </c:pt>
                <c:pt idx="3">
                  <c:v>31.5</c:v>
                </c:pt>
                <c:pt idx="4">
                  <c:v>20.6</c:v>
                </c:pt>
              </c:numCache>
            </c:numRef>
          </c:val>
        </c:ser>
        <c:dLbls>
          <c:showLegendKey val="0"/>
          <c:showVal val="0"/>
          <c:showCatName val="0"/>
          <c:showSerName val="0"/>
          <c:showPercent val="0"/>
          <c:showBubbleSize val="0"/>
        </c:dLbls>
        <c:gapWidth val="180"/>
        <c:overlap val="-90"/>
        <c:axId val="165424512"/>
        <c:axId val="16543897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ser>
        <c:dLbls>
          <c:showLegendKey val="0"/>
          <c:showVal val="0"/>
          <c:showCatName val="0"/>
          <c:showSerName val="0"/>
          <c:showPercent val="0"/>
          <c:showBubbleSize val="0"/>
        </c:dLbls>
        <c:marker val="1"/>
        <c:smooth val="0"/>
        <c:axId val="165424512"/>
        <c:axId val="165438976"/>
      </c:lineChart>
      <c:catAx>
        <c:axId val="165424512"/>
        <c:scaling>
          <c:orientation val="minMax"/>
        </c:scaling>
        <c:delete val="0"/>
        <c:axPos val="b"/>
        <c:numFmt formatCode="ge" sourceLinked="1"/>
        <c:majorTickMark val="none"/>
        <c:minorTickMark val="none"/>
        <c:tickLblPos val="none"/>
        <c:crossAx val="165438976"/>
        <c:crosses val="autoZero"/>
        <c:auto val="0"/>
        <c:lblAlgn val="ctr"/>
        <c:lblOffset val="100"/>
        <c:noMultiLvlLbl val="1"/>
      </c:catAx>
      <c:valAx>
        <c:axId val="165438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24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286</c:v>
                </c:pt>
                <c:pt idx="1">
                  <c:v>217.8</c:v>
                </c:pt>
                <c:pt idx="2">
                  <c:v>204.3</c:v>
                </c:pt>
                <c:pt idx="3">
                  <c:v>141.6</c:v>
                </c:pt>
                <c:pt idx="4">
                  <c:v>115.7</c:v>
                </c:pt>
              </c:numCache>
            </c:numRef>
          </c:val>
        </c:ser>
        <c:dLbls>
          <c:showLegendKey val="0"/>
          <c:showVal val="0"/>
          <c:showCatName val="0"/>
          <c:showSerName val="0"/>
          <c:showPercent val="0"/>
          <c:showBubbleSize val="0"/>
        </c:dLbls>
        <c:gapWidth val="180"/>
        <c:overlap val="-90"/>
        <c:axId val="165471744"/>
        <c:axId val="16547366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ser>
        <c:dLbls>
          <c:showLegendKey val="0"/>
          <c:showVal val="0"/>
          <c:showCatName val="0"/>
          <c:showSerName val="0"/>
          <c:showPercent val="0"/>
          <c:showBubbleSize val="0"/>
        </c:dLbls>
        <c:marker val="1"/>
        <c:smooth val="0"/>
        <c:axId val="165471744"/>
        <c:axId val="165473664"/>
      </c:lineChart>
      <c:catAx>
        <c:axId val="165471744"/>
        <c:scaling>
          <c:orientation val="minMax"/>
        </c:scaling>
        <c:delete val="0"/>
        <c:axPos val="b"/>
        <c:numFmt formatCode="ge" sourceLinked="1"/>
        <c:majorTickMark val="none"/>
        <c:minorTickMark val="none"/>
        <c:tickLblPos val="none"/>
        <c:crossAx val="165473664"/>
        <c:crosses val="autoZero"/>
        <c:auto val="0"/>
        <c:lblAlgn val="ctr"/>
        <c:lblOffset val="100"/>
        <c:noMultiLvlLbl val="1"/>
      </c:catAx>
      <c:valAx>
        <c:axId val="16547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71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07072"/>
        <c:axId val="16550899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07072"/>
        <c:axId val="165508992"/>
      </c:lineChart>
      <c:catAx>
        <c:axId val="165507072"/>
        <c:scaling>
          <c:orientation val="minMax"/>
        </c:scaling>
        <c:delete val="0"/>
        <c:axPos val="b"/>
        <c:numFmt formatCode="ge" sourceLinked="1"/>
        <c:majorTickMark val="none"/>
        <c:minorTickMark val="none"/>
        <c:tickLblPos val="none"/>
        <c:crossAx val="165508992"/>
        <c:crosses val="autoZero"/>
        <c:auto val="0"/>
        <c:lblAlgn val="ctr"/>
        <c:lblOffset val="100"/>
        <c:noMultiLvlLbl val="1"/>
      </c:catAx>
      <c:valAx>
        <c:axId val="165508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070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74.900000000000006</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65550336"/>
        <c:axId val="16555660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ser>
        <c:dLbls>
          <c:showLegendKey val="0"/>
          <c:showVal val="0"/>
          <c:showCatName val="0"/>
          <c:showSerName val="0"/>
          <c:showPercent val="0"/>
          <c:showBubbleSize val="0"/>
        </c:dLbls>
        <c:marker val="1"/>
        <c:smooth val="0"/>
        <c:axId val="165550336"/>
        <c:axId val="165556608"/>
      </c:lineChart>
      <c:catAx>
        <c:axId val="165550336"/>
        <c:scaling>
          <c:orientation val="minMax"/>
        </c:scaling>
        <c:delete val="0"/>
        <c:axPos val="b"/>
        <c:numFmt formatCode="ge" sourceLinked="1"/>
        <c:majorTickMark val="none"/>
        <c:minorTickMark val="none"/>
        <c:tickLblPos val="none"/>
        <c:crossAx val="165556608"/>
        <c:crosses val="autoZero"/>
        <c:auto val="0"/>
        <c:lblAlgn val="ctr"/>
        <c:lblOffset val="100"/>
        <c:noMultiLvlLbl val="1"/>
      </c:catAx>
      <c:valAx>
        <c:axId val="165556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5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77472"/>
        <c:axId val="16557939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77472"/>
        <c:axId val="165579392"/>
      </c:lineChart>
      <c:catAx>
        <c:axId val="165577472"/>
        <c:scaling>
          <c:orientation val="minMax"/>
        </c:scaling>
        <c:delete val="0"/>
        <c:axPos val="b"/>
        <c:numFmt formatCode="ge" sourceLinked="1"/>
        <c:majorTickMark val="none"/>
        <c:minorTickMark val="none"/>
        <c:tickLblPos val="none"/>
        <c:crossAx val="165579392"/>
        <c:crosses val="autoZero"/>
        <c:auto val="0"/>
        <c:lblAlgn val="ctr"/>
        <c:lblOffset val="100"/>
        <c:noMultiLvlLbl val="1"/>
      </c:catAx>
      <c:valAx>
        <c:axId val="165579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7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600256"/>
        <c:axId val="16567616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00256"/>
        <c:axId val="165676160"/>
      </c:lineChart>
      <c:catAx>
        <c:axId val="165600256"/>
        <c:scaling>
          <c:orientation val="minMax"/>
        </c:scaling>
        <c:delete val="0"/>
        <c:axPos val="b"/>
        <c:numFmt formatCode="ge" sourceLinked="1"/>
        <c:majorTickMark val="none"/>
        <c:minorTickMark val="none"/>
        <c:tickLblPos val="none"/>
        <c:crossAx val="165676160"/>
        <c:crosses val="autoZero"/>
        <c:auto val="0"/>
        <c:lblAlgn val="ctr"/>
        <c:lblOffset val="100"/>
        <c:noMultiLvlLbl val="1"/>
      </c:catAx>
      <c:valAx>
        <c:axId val="16567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600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708928"/>
        <c:axId val="16571084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08928"/>
        <c:axId val="165710848"/>
      </c:lineChart>
      <c:catAx>
        <c:axId val="165708928"/>
        <c:scaling>
          <c:orientation val="minMax"/>
        </c:scaling>
        <c:delete val="0"/>
        <c:axPos val="b"/>
        <c:numFmt formatCode="ge" sourceLinked="1"/>
        <c:majorTickMark val="none"/>
        <c:minorTickMark val="none"/>
        <c:tickLblPos val="none"/>
        <c:crossAx val="165710848"/>
        <c:crosses val="autoZero"/>
        <c:auto val="0"/>
        <c:lblAlgn val="ctr"/>
        <c:lblOffset val="100"/>
        <c:noMultiLvlLbl val="1"/>
      </c:catAx>
      <c:valAx>
        <c:axId val="165710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708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731712"/>
        <c:axId val="1657707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31712"/>
        <c:axId val="165770752"/>
      </c:lineChart>
      <c:catAx>
        <c:axId val="165731712"/>
        <c:scaling>
          <c:orientation val="minMax"/>
        </c:scaling>
        <c:delete val="0"/>
        <c:axPos val="b"/>
        <c:numFmt formatCode="ge" sourceLinked="1"/>
        <c:majorTickMark val="none"/>
        <c:minorTickMark val="none"/>
        <c:tickLblPos val="none"/>
        <c:crossAx val="165770752"/>
        <c:crosses val="autoZero"/>
        <c:auto val="0"/>
        <c:lblAlgn val="ctr"/>
        <c:lblOffset val="100"/>
        <c:noMultiLvlLbl val="1"/>
      </c:catAx>
      <c:valAx>
        <c:axId val="16577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73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499136"/>
        <c:axId val="1535006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3499136"/>
        <c:axId val="153500672"/>
      </c:lineChart>
      <c:catAx>
        <c:axId val="153499136"/>
        <c:scaling>
          <c:orientation val="minMax"/>
        </c:scaling>
        <c:delete val="0"/>
        <c:axPos val="b"/>
        <c:numFmt formatCode="ge" sourceLinked="1"/>
        <c:majorTickMark val="none"/>
        <c:minorTickMark val="none"/>
        <c:tickLblPos val="none"/>
        <c:crossAx val="153500672"/>
        <c:crosses val="autoZero"/>
        <c:auto val="0"/>
        <c:lblAlgn val="ctr"/>
        <c:lblOffset val="100"/>
        <c:noMultiLvlLbl val="1"/>
      </c:catAx>
      <c:valAx>
        <c:axId val="15350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49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791616"/>
        <c:axId val="16580608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91616"/>
        <c:axId val="165806080"/>
      </c:lineChart>
      <c:catAx>
        <c:axId val="165791616"/>
        <c:scaling>
          <c:orientation val="minMax"/>
        </c:scaling>
        <c:delete val="0"/>
        <c:axPos val="b"/>
        <c:numFmt formatCode="ge" sourceLinked="1"/>
        <c:majorTickMark val="none"/>
        <c:minorTickMark val="none"/>
        <c:tickLblPos val="none"/>
        <c:crossAx val="165806080"/>
        <c:crosses val="autoZero"/>
        <c:auto val="0"/>
        <c:lblAlgn val="ctr"/>
        <c:lblOffset val="100"/>
        <c:noMultiLvlLbl val="1"/>
      </c:catAx>
      <c:valAx>
        <c:axId val="16580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791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14097</c:v>
                </c:pt>
                <c:pt idx="1">
                  <c:v>14525.1</c:v>
                </c:pt>
                <c:pt idx="2">
                  <c:v>19839.2</c:v>
                </c:pt>
                <c:pt idx="3">
                  <c:v>17237.099999999999</c:v>
                </c:pt>
                <c:pt idx="4">
                  <c:v>19337.2</c:v>
                </c:pt>
              </c:numCache>
            </c:numRef>
          </c:val>
        </c:ser>
        <c:dLbls>
          <c:showLegendKey val="0"/>
          <c:showVal val="0"/>
          <c:showCatName val="0"/>
          <c:showSerName val="0"/>
          <c:showPercent val="0"/>
          <c:showBubbleSize val="0"/>
        </c:dLbls>
        <c:gapWidth val="180"/>
        <c:overlap val="-90"/>
        <c:axId val="153537920"/>
        <c:axId val="16443136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53537920"/>
        <c:axId val="164431360"/>
      </c:lineChart>
      <c:catAx>
        <c:axId val="153537920"/>
        <c:scaling>
          <c:orientation val="minMax"/>
        </c:scaling>
        <c:delete val="0"/>
        <c:axPos val="b"/>
        <c:numFmt formatCode="ge" sourceLinked="1"/>
        <c:majorTickMark val="none"/>
        <c:minorTickMark val="none"/>
        <c:tickLblPos val="none"/>
        <c:crossAx val="164431360"/>
        <c:crosses val="autoZero"/>
        <c:auto val="0"/>
        <c:lblAlgn val="ctr"/>
        <c:lblOffset val="100"/>
        <c:noMultiLvlLbl val="1"/>
      </c:catAx>
      <c:valAx>
        <c:axId val="16443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537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31283</c:v>
                </c:pt>
                <c:pt idx="1">
                  <c:v>38526</c:v>
                </c:pt>
                <c:pt idx="2">
                  <c:v>23875</c:v>
                </c:pt>
                <c:pt idx="3">
                  <c:v>32065</c:v>
                </c:pt>
                <c:pt idx="4">
                  <c:v>31117</c:v>
                </c:pt>
              </c:numCache>
            </c:numRef>
          </c:val>
        </c:ser>
        <c:dLbls>
          <c:showLegendKey val="0"/>
          <c:showVal val="0"/>
          <c:showCatName val="0"/>
          <c:showSerName val="0"/>
          <c:showPercent val="0"/>
          <c:showBubbleSize val="0"/>
        </c:dLbls>
        <c:gapWidth val="180"/>
        <c:overlap val="-90"/>
        <c:axId val="164484992"/>
        <c:axId val="164491264"/>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64484992"/>
        <c:axId val="164491264"/>
      </c:lineChart>
      <c:catAx>
        <c:axId val="164484992"/>
        <c:scaling>
          <c:orientation val="minMax"/>
        </c:scaling>
        <c:delete val="0"/>
        <c:axPos val="b"/>
        <c:numFmt formatCode="ge" sourceLinked="1"/>
        <c:majorTickMark val="none"/>
        <c:minorTickMark val="none"/>
        <c:tickLblPos val="none"/>
        <c:crossAx val="164491264"/>
        <c:crosses val="autoZero"/>
        <c:auto val="0"/>
        <c:lblAlgn val="ctr"/>
        <c:lblOffset val="100"/>
        <c:noMultiLvlLbl val="1"/>
      </c:catAx>
      <c:valAx>
        <c:axId val="1644912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484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21.2</c:v>
                </c:pt>
                <c:pt idx="1">
                  <c:v>20.5</c:v>
                </c:pt>
                <c:pt idx="2">
                  <c:v>17.8</c:v>
                </c:pt>
                <c:pt idx="3">
                  <c:v>20.7</c:v>
                </c:pt>
                <c:pt idx="4">
                  <c:v>17.2</c:v>
                </c:pt>
              </c:numCache>
            </c:numRef>
          </c:val>
        </c:ser>
        <c:dLbls>
          <c:showLegendKey val="0"/>
          <c:showVal val="0"/>
          <c:showCatName val="0"/>
          <c:showSerName val="0"/>
          <c:showPercent val="0"/>
          <c:showBubbleSize val="0"/>
        </c:dLbls>
        <c:gapWidth val="180"/>
        <c:overlap val="-90"/>
        <c:axId val="164209024"/>
        <c:axId val="16421094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64209024"/>
        <c:axId val="164210944"/>
      </c:lineChart>
      <c:catAx>
        <c:axId val="164209024"/>
        <c:scaling>
          <c:orientation val="minMax"/>
        </c:scaling>
        <c:delete val="0"/>
        <c:axPos val="b"/>
        <c:numFmt formatCode="ge" sourceLinked="1"/>
        <c:majorTickMark val="none"/>
        <c:minorTickMark val="none"/>
        <c:tickLblPos val="none"/>
        <c:crossAx val="164210944"/>
        <c:crosses val="autoZero"/>
        <c:auto val="0"/>
        <c:lblAlgn val="ctr"/>
        <c:lblOffset val="100"/>
        <c:noMultiLvlLbl val="1"/>
      </c:catAx>
      <c:valAx>
        <c:axId val="164210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209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28.6</c:v>
                </c:pt>
                <c:pt idx="1">
                  <c:v>21.3</c:v>
                </c:pt>
                <c:pt idx="2">
                  <c:v>44</c:v>
                </c:pt>
                <c:pt idx="3">
                  <c:v>31.5</c:v>
                </c:pt>
                <c:pt idx="4">
                  <c:v>20.6</c:v>
                </c:pt>
              </c:numCache>
            </c:numRef>
          </c:val>
        </c:ser>
        <c:dLbls>
          <c:showLegendKey val="0"/>
          <c:showVal val="0"/>
          <c:showCatName val="0"/>
          <c:showSerName val="0"/>
          <c:showPercent val="0"/>
          <c:showBubbleSize val="0"/>
        </c:dLbls>
        <c:gapWidth val="180"/>
        <c:overlap val="-90"/>
        <c:axId val="164240000"/>
        <c:axId val="16424627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164240000"/>
        <c:axId val="164246272"/>
      </c:lineChart>
      <c:catAx>
        <c:axId val="164240000"/>
        <c:scaling>
          <c:orientation val="minMax"/>
        </c:scaling>
        <c:delete val="0"/>
        <c:axPos val="b"/>
        <c:numFmt formatCode="ge" sourceLinked="1"/>
        <c:majorTickMark val="none"/>
        <c:minorTickMark val="none"/>
        <c:tickLblPos val="none"/>
        <c:crossAx val="164246272"/>
        <c:crosses val="autoZero"/>
        <c:auto val="0"/>
        <c:lblAlgn val="ctr"/>
        <c:lblOffset val="100"/>
        <c:noMultiLvlLbl val="1"/>
      </c:catAx>
      <c:valAx>
        <c:axId val="16424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240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286</c:v>
                </c:pt>
                <c:pt idx="1">
                  <c:v>217.8</c:v>
                </c:pt>
                <c:pt idx="2">
                  <c:v>204.3</c:v>
                </c:pt>
                <c:pt idx="3">
                  <c:v>141.6</c:v>
                </c:pt>
                <c:pt idx="4">
                  <c:v>115.7</c:v>
                </c:pt>
              </c:numCache>
            </c:numRef>
          </c:val>
        </c:ser>
        <c:dLbls>
          <c:showLegendKey val="0"/>
          <c:showVal val="0"/>
          <c:showCatName val="0"/>
          <c:showSerName val="0"/>
          <c:showPercent val="0"/>
          <c:showBubbleSize val="0"/>
        </c:dLbls>
        <c:gapWidth val="180"/>
        <c:overlap val="-90"/>
        <c:axId val="164283520"/>
        <c:axId val="16428544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64283520"/>
        <c:axId val="164285440"/>
      </c:lineChart>
      <c:catAx>
        <c:axId val="164283520"/>
        <c:scaling>
          <c:orientation val="minMax"/>
        </c:scaling>
        <c:delete val="0"/>
        <c:axPos val="b"/>
        <c:numFmt formatCode="ge" sourceLinked="1"/>
        <c:majorTickMark val="none"/>
        <c:minorTickMark val="none"/>
        <c:tickLblPos val="none"/>
        <c:crossAx val="164285440"/>
        <c:crosses val="autoZero"/>
        <c:auto val="0"/>
        <c:lblAlgn val="ctr"/>
        <c:lblOffset val="100"/>
        <c:noMultiLvlLbl val="1"/>
      </c:catAx>
      <c:valAx>
        <c:axId val="16428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283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371456"/>
        <c:axId val="16439411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371456"/>
        <c:axId val="164394112"/>
      </c:lineChart>
      <c:catAx>
        <c:axId val="164371456"/>
        <c:scaling>
          <c:orientation val="minMax"/>
        </c:scaling>
        <c:delete val="0"/>
        <c:axPos val="b"/>
        <c:numFmt formatCode="ge" sourceLinked="1"/>
        <c:majorTickMark val="none"/>
        <c:minorTickMark val="none"/>
        <c:tickLblPos val="none"/>
        <c:crossAx val="164394112"/>
        <c:crosses val="autoZero"/>
        <c:auto val="0"/>
        <c:lblAlgn val="ctr"/>
        <c:lblOffset val="100"/>
        <c:noMultiLvlLbl val="1"/>
      </c:catAx>
      <c:valAx>
        <c:axId val="16439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43714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6342" y="12013045"/>
          <a:ext cx="5686265" cy="2893989"/>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6342" y="15061046"/>
          <a:ext cx="5686265" cy="288965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6342" y="18122034"/>
          <a:ext cx="5686265" cy="288965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6342" y="21165705"/>
          <a:ext cx="5686265" cy="288966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6342" y="24176183"/>
          <a:ext cx="5686265" cy="288965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01298" y="12013045"/>
          <a:ext cx="5182453" cy="2893989"/>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01298" y="15061046"/>
          <a:ext cx="5182453" cy="288965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01298" y="18122034"/>
          <a:ext cx="5182453" cy="288965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01298" y="21165705"/>
          <a:ext cx="5182453" cy="288966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01298" y="24176183"/>
          <a:ext cx="5182453" cy="288965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77108" y="12013045"/>
          <a:ext cx="5191977" cy="2893989"/>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77108" y="15061046"/>
          <a:ext cx="5191977" cy="288965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77108" y="18122034"/>
          <a:ext cx="5191977" cy="288965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77108" y="21165705"/>
          <a:ext cx="5191977" cy="288966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77108" y="24176183"/>
          <a:ext cx="5191977" cy="288965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731269" y="12013045"/>
          <a:ext cx="5191978" cy="2893989"/>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731269" y="15061046"/>
          <a:ext cx="5191978" cy="288965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731269" y="18122034"/>
          <a:ext cx="5191978" cy="288965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731269" y="21165705"/>
          <a:ext cx="5191978" cy="288966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731269" y="24176183"/>
          <a:ext cx="5191978" cy="288965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642952" y="12013045"/>
          <a:ext cx="5191977" cy="2893989"/>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642952" y="15061046"/>
          <a:ext cx="5191977" cy="288965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642952" y="18122034"/>
          <a:ext cx="5191977" cy="288965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642952" y="21165705"/>
          <a:ext cx="5191977" cy="288966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642952" y="24176183"/>
          <a:ext cx="5191977" cy="288965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58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58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58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58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58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58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58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58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58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58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58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582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582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582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582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582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582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582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582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582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582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5830"/>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583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5832"/>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583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5834"/>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5835"/>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5836"/>
                </a:ext>
              </a:extLst>
            </xdr:cNvPicPr>
          </xdr:nvPicPr>
          <xdr:blipFill>
            <a:blip xmlns:r="http://schemas.openxmlformats.org/officeDocument/2006/relationships" r:embed="rId47"/>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5837"/>
                </a:ext>
              </a:extLst>
            </xdr:cNvPicPr>
          </xdr:nvPicPr>
          <xdr:blipFill>
            <a:blip xmlns:r="http://schemas.openxmlformats.org/officeDocument/2006/relationships" r:embed="rId47"/>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5838"/>
                </a:ext>
              </a:extLst>
            </xdr:cNvPicPr>
          </xdr:nvPicPr>
          <xdr:blipFill>
            <a:blip xmlns:r="http://schemas.openxmlformats.org/officeDocument/2006/relationships" r:embed="rId4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5839"/>
                </a:ext>
              </a:extLst>
            </xdr:cNvPicPr>
          </xdr:nvPicPr>
          <xdr:blipFill>
            <a:blip xmlns:r="http://schemas.openxmlformats.org/officeDocument/2006/relationships" r:embed="rId48"/>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5840"/>
                </a:ext>
              </a:extLst>
            </xdr:cNvPicPr>
          </xdr:nvPicPr>
          <xdr:blipFill>
            <a:blip xmlns:r="http://schemas.openxmlformats.org/officeDocument/2006/relationships" r:embed="rId48"/>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5841"/>
                </a:ext>
              </a:extLst>
            </xdr:cNvPicPr>
          </xdr:nvPicPr>
          <xdr:blipFill>
            <a:blip xmlns:r="http://schemas.openxmlformats.org/officeDocument/2006/relationships" r:embed="rId48"/>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5842"/>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5843"/>
                </a:ext>
              </a:extLst>
            </xdr:cNvPicPr>
          </xdr:nvPicPr>
          <xdr:blipFill>
            <a:blip xmlns:r="http://schemas.openxmlformats.org/officeDocument/2006/relationships" r:embed="rId48"/>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5844"/>
                </a:ext>
              </a:extLst>
            </xdr:cNvPicPr>
          </xdr:nvPicPr>
          <xdr:blipFill>
            <a:blip xmlns:r="http://schemas.openxmlformats.org/officeDocument/2006/relationships" r:embed="rId48"/>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5845"/>
                </a:ext>
              </a:extLst>
            </xdr:cNvPicPr>
          </xdr:nvPicPr>
          <xdr:blipFill>
            <a:blip xmlns:r="http://schemas.openxmlformats.org/officeDocument/2006/relationships" r:embed="rId48"/>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5846"/>
                </a:ext>
              </a:extLst>
            </xdr:cNvPicPr>
          </xdr:nvPicPr>
          <xdr:blipFill>
            <a:blip xmlns:r="http://schemas.openxmlformats.org/officeDocument/2006/relationships" r:embed="rId48"/>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5847"/>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5848"/>
                </a:ext>
              </a:extLst>
            </xdr:cNvPicPr>
          </xdr:nvPicPr>
          <xdr:blipFill>
            <a:blip xmlns:r="http://schemas.openxmlformats.org/officeDocument/2006/relationships" r:embed="rId48"/>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5849"/>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5850"/>
                </a:ext>
              </a:extLst>
            </xdr:cNvPicPr>
          </xdr:nvPicPr>
          <xdr:blipFill>
            <a:blip xmlns:r="http://schemas.openxmlformats.org/officeDocument/2006/relationships" r:embed="rId48"/>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5851"/>
                </a:ext>
              </a:extLst>
            </xdr:cNvPicPr>
          </xdr:nvPicPr>
          <xdr:blipFill>
            <a:blip xmlns:r="http://schemas.openxmlformats.org/officeDocument/2006/relationships" r:embed="rId48"/>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5852"/>
                </a:ext>
              </a:extLst>
            </xdr:cNvPicPr>
          </xdr:nvPicPr>
          <xdr:blipFill>
            <a:blip xmlns:r="http://schemas.openxmlformats.org/officeDocument/2006/relationships" r:embed="rId48"/>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5853"/>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5854"/>
                </a:ext>
              </a:extLst>
            </xdr:cNvPicPr>
          </xdr:nvPicPr>
          <xdr:blipFill>
            <a:blip xmlns:r="http://schemas.openxmlformats.org/officeDocument/2006/relationships" r:embed="rId48"/>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5855"/>
                </a:ext>
              </a:extLst>
            </xdr:cNvPicPr>
          </xdr:nvPicPr>
          <xdr:blipFill>
            <a:blip xmlns:r="http://schemas.openxmlformats.org/officeDocument/2006/relationships" r:embed="rId4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5856"/>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Y28" zoomScale="60" zoomScaleNormal="60" workbookViewId="0">
      <selection activeCell="AK3" sqref="AK3:AQ3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愛媛県　伊方町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201" t="s">
        <v>6</v>
      </c>
      <c r="T2" s="202"/>
      <c r="U2" s="202"/>
      <c r="V2" s="202"/>
      <c r="W2" s="202"/>
      <c r="X2" s="202"/>
      <c r="Y2" s="202"/>
      <c r="Z2" s="202"/>
      <c r="AA2" s="202"/>
      <c r="AB2" s="202"/>
      <c r="AC2" s="202"/>
      <c r="AD2" s="202"/>
      <c r="AE2" s="202"/>
      <c r="AF2" s="202"/>
      <c r="AG2" s="202"/>
      <c r="AH2" s="203"/>
      <c r="AI2" s="1"/>
      <c r="AJ2" s="1"/>
      <c r="AK2" s="198" t="s">
        <v>7</v>
      </c>
      <c r="AL2" s="199"/>
      <c r="AM2" s="199"/>
      <c r="AN2" s="199"/>
      <c r="AO2" s="199"/>
      <c r="AP2" s="199"/>
      <c r="AQ2" s="200"/>
    </row>
    <row r="3" spans="1:43" ht="23.1" customHeight="1">
      <c r="A3" s="1"/>
      <c r="B3" s="181" t="str">
        <f>データ!I6</f>
        <v>法非適用</v>
      </c>
      <c r="C3" s="182"/>
      <c r="D3" s="182"/>
      <c r="E3" s="182"/>
      <c r="F3" s="182" t="str">
        <f>データ!J6</f>
        <v>電気事業</v>
      </c>
      <c r="G3" s="182"/>
      <c r="H3" s="182"/>
      <c r="I3" s="182"/>
      <c r="J3" s="183" t="s">
        <v>177</v>
      </c>
      <c r="K3" s="183"/>
      <c r="L3" s="183"/>
      <c r="M3" s="183"/>
      <c r="N3" s="184" t="str">
        <f>データ!L6</f>
        <v>該当数値なし</v>
      </c>
      <c r="O3" s="184"/>
      <c r="P3" s="184"/>
      <c r="Q3" s="185"/>
      <c r="R3" s="1"/>
      <c r="S3" s="186" t="s">
        <v>178</v>
      </c>
      <c r="T3" s="187"/>
      <c r="U3" s="187"/>
      <c r="V3" s="187"/>
      <c r="W3" s="187"/>
      <c r="X3" s="187"/>
      <c r="Y3" s="187"/>
      <c r="Z3" s="187"/>
      <c r="AA3" s="187"/>
      <c r="AB3" s="187"/>
      <c r="AC3" s="187"/>
      <c r="AD3" s="187"/>
      <c r="AE3" s="187"/>
      <c r="AF3" s="187"/>
      <c r="AG3" s="187"/>
      <c r="AH3" s="188"/>
      <c r="AI3" s="1"/>
      <c r="AJ3" s="1"/>
      <c r="AK3" s="175" t="s">
        <v>180</v>
      </c>
      <c r="AL3" s="176"/>
      <c r="AM3" s="176"/>
      <c r="AN3" s="176"/>
      <c r="AO3" s="176"/>
      <c r="AP3" s="176"/>
      <c r="AQ3" s="177"/>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9"/>
      <c r="T4" s="190"/>
      <c r="U4" s="190"/>
      <c r="V4" s="190"/>
      <c r="W4" s="190"/>
      <c r="X4" s="190"/>
      <c r="Y4" s="190"/>
      <c r="Z4" s="190"/>
      <c r="AA4" s="190"/>
      <c r="AB4" s="190"/>
      <c r="AC4" s="190"/>
      <c r="AD4" s="190"/>
      <c r="AE4" s="190"/>
      <c r="AF4" s="190"/>
      <c r="AG4" s="190"/>
      <c r="AH4" s="191"/>
      <c r="AI4" s="1"/>
      <c r="AJ4" s="1"/>
      <c r="AK4" s="175"/>
      <c r="AL4" s="176"/>
      <c r="AM4" s="176"/>
      <c r="AN4" s="176"/>
      <c r="AO4" s="176"/>
      <c r="AP4" s="176"/>
      <c r="AQ4" s="177"/>
    </row>
    <row r="5" spans="1:43" ht="23.1" customHeight="1">
      <c r="A5" s="1"/>
      <c r="B5" s="195" t="str">
        <f>データ!M6</f>
        <v>-</v>
      </c>
      <c r="C5" s="196"/>
      <c r="D5" s="196"/>
      <c r="E5" s="196"/>
      <c r="F5" s="169" t="str">
        <f>データ!N6</f>
        <v>-</v>
      </c>
      <c r="G5" s="169"/>
      <c r="H5" s="169"/>
      <c r="I5" s="169"/>
      <c r="J5" s="169">
        <f>データ!O6</f>
        <v>1</v>
      </c>
      <c r="K5" s="169"/>
      <c r="L5" s="169"/>
      <c r="M5" s="169"/>
      <c r="N5" s="169" t="str">
        <f>データ!P6</f>
        <v>-</v>
      </c>
      <c r="O5" s="169"/>
      <c r="P5" s="169"/>
      <c r="Q5" s="197"/>
      <c r="R5" s="1"/>
      <c r="S5" s="189"/>
      <c r="T5" s="190"/>
      <c r="U5" s="190"/>
      <c r="V5" s="190"/>
      <c r="W5" s="190"/>
      <c r="X5" s="190"/>
      <c r="Y5" s="190"/>
      <c r="Z5" s="190"/>
      <c r="AA5" s="190"/>
      <c r="AB5" s="190"/>
      <c r="AC5" s="190"/>
      <c r="AD5" s="190"/>
      <c r="AE5" s="190"/>
      <c r="AF5" s="190"/>
      <c r="AG5" s="190"/>
      <c r="AH5" s="191"/>
      <c r="AI5" s="1"/>
      <c r="AJ5" s="1"/>
      <c r="AK5" s="175"/>
      <c r="AL5" s="176"/>
      <c r="AM5" s="176"/>
      <c r="AN5" s="176"/>
      <c r="AO5" s="176"/>
      <c r="AP5" s="176"/>
      <c r="AQ5" s="177"/>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9"/>
      <c r="T6" s="190"/>
      <c r="U6" s="190"/>
      <c r="V6" s="190"/>
      <c r="W6" s="190"/>
      <c r="X6" s="190"/>
      <c r="Y6" s="190"/>
      <c r="Z6" s="190"/>
      <c r="AA6" s="190"/>
      <c r="AB6" s="190"/>
      <c r="AC6" s="190"/>
      <c r="AD6" s="190"/>
      <c r="AE6" s="190"/>
      <c r="AF6" s="190"/>
      <c r="AG6" s="190"/>
      <c r="AH6" s="191"/>
      <c r="AI6" s="1"/>
      <c r="AJ6" s="1"/>
      <c r="AK6" s="175"/>
      <c r="AL6" s="176"/>
      <c r="AM6" s="176"/>
      <c r="AN6" s="176"/>
      <c r="AO6" s="176"/>
      <c r="AP6" s="176"/>
      <c r="AQ6" s="177"/>
    </row>
    <row r="7" spans="1:43" ht="22.5" customHeight="1">
      <c r="A7" s="1"/>
      <c r="B7" s="168" t="str">
        <f>データ!Q6</f>
        <v>-</v>
      </c>
      <c r="C7" s="169"/>
      <c r="D7" s="169"/>
      <c r="E7" s="169"/>
      <c r="F7" s="170" t="s">
        <v>127</v>
      </c>
      <c r="G7" s="171"/>
      <c r="H7" s="171"/>
      <c r="I7" s="171"/>
      <c r="J7" s="172" t="s">
        <v>127</v>
      </c>
      <c r="K7" s="172"/>
      <c r="L7" s="172"/>
      <c r="M7" s="172"/>
      <c r="N7" s="173" t="str">
        <f>データ!T6</f>
        <v>無</v>
      </c>
      <c r="O7" s="173"/>
      <c r="P7" s="173"/>
      <c r="Q7" s="174"/>
      <c r="R7" s="1"/>
      <c r="S7" s="189"/>
      <c r="T7" s="190"/>
      <c r="U7" s="190"/>
      <c r="V7" s="190"/>
      <c r="W7" s="190"/>
      <c r="X7" s="190"/>
      <c r="Y7" s="190"/>
      <c r="Z7" s="190"/>
      <c r="AA7" s="190"/>
      <c r="AB7" s="190"/>
      <c r="AC7" s="190"/>
      <c r="AD7" s="190"/>
      <c r="AE7" s="190"/>
      <c r="AF7" s="190"/>
      <c r="AG7" s="190"/>
      <c r="AH7" s="191"/>
      <c r="AI7" s="1"/>
      <c r="AJ7" s="1"/>
      <c r="AK7" s="175"/>
      <c r="AL7" s="176"/>
      <c r="AM7" s="176"/>
      <c r="AN7" s="176"/>
      <c r="AO7" s="176"/>
      <c r="AP7" s="176"/>
      <c r="AQ7" s="177"/>
    </row>
    <row r="8" spans="1:43" ht="23.1" customHeight="1">
      <c r="A8" s="1"/>
      <c r="B8" s="155" t="s">
        <v>16</v>
      </c>
      <c r="C8" s="156"/>
      <c r="D8" s="156"/>
      <c r="E8" s="156"/>
      <c r="F8" s="156" t="s">
        <v>17</v>
      </c>
      <c r="G8" s="156"/>
      <c r="H8" s="156"/>
      <c r="I8" s="156"/>
      <c r="J8" s="156"/>
      <c r="K8" s="156"/>
      <c r="L8" s="156"/>
      <c r="M8" s="156"/>
      <c r="N8" s="156"/>
      <c r="O8" s="156"/>
      <c r="P8" s="156"/>
      <c r="Q8" s="157"/>
      <c r="R8" s="1"/>
      <c r="S8" s="189"/>
      <c r="T8" s="190"/>
      <c r="U8" s="190"/>
      <c r="V8" s="190"/>
      <c r="W8" s="190"/>
      <c r="X8" s="190"/>
      <c r="Y8" s="190"/>
      <c r="Z8" s="190"/>
      <c r="AA8" s="190"/>
      <c r="AB8" s="190"/>
      <c r="AC8" s="190"/>
      <c r="AD8" s="190"/>
      <c r="AE8" s="190"/>
      <c r="AF8" s="190"/>
      <c r="AG8" s="190"/>
      <c r="AH8" s="191"/>
      <c r="AI8" s="1"/>
      <c r="AJ8" s="1"/>
      <c r="AK8" s="175"/>
      <c r="AL8" s="176"/>
      <c r="AM8" s="176"/>
      <c r="AN8" s="176"/>
      <c r="AO8" s="176"/>
      <c r="AP8" s="176"/>
      <c r="AQ8" s="177"/>
    </row>
    <row r="9" spans="1:43" ht="23.1" customHeight="1" thickBot="1">
      <c r="A9" s="1"/>
      <c r="B9" s="158" t="s">
        <v>129</v>
      </c>
      <c r="C9" s="159"/>
      <c r="D9" s="159"/>
      <c r="E9" s="159"/>
      <c r="F9" s="160" t="str">
        <f>データ!V6</f>
        <v>-</v>
      </c>
      <c r="G9" s="160"/>
      <c r="H9" s="160"/>
      <c r="I9" s="160"/>
      <c r="J9" s="161"/>
      <c r="K9" s="161"/>
      <c r="L9" s="161"/>
      <c r="M9" s="161"/>
      <c r="N9" s="162"/>
      <c r="O9" s="162"/>
      <c r="P9" s="162"/>
      <c r="Q9" s="163"/>
      <c r="R9" s="1"/>
      <c r="S9" s="189"/>
      <c r="T9" s="190"/>
      <c r="U9" s="190"/>
      <c r="V9" s="190"/>
      <c r="W9" s="190"/>
      <c r="X9" s="190"/>
      <c r="Y9" s="190"/>
      <c r="Z9" s="190"/>
      <c r="AA9" s="190"/>
      <c r="AB9" s="190"/>
      <c r="AC9" s="190"/>
      <c r="AD9" s="190"/>
      <c r="AE9" s="190"/>
      <c r="AF9" s="190"/>
      <c r="AG9" s="190"/>
      <c r="AH9" s="191"/>
      <c r="AI9" s="1"/>
      <c r="AJ9" s="1"/>
      <c r="AK9" s="175"/>
      <c r="AL9" s="176"/>
      <c r="AM9" s="176"/>
      <c r="AN9" s="176"/>
      <c r="AO9" s="176"/>
      <c r="AP9" s="176"/>
      <c r="AQ9" s="177"/>
    </row>
    <row r="10" spans="1:43" ht="27" customHeight="1" thickBot="1">
      <c r="A10" s="1"/>
      <c r="B10" s="6" t="s">
        <v>18</v>
      </c>
      <c r="C10" s="7"/>
      <c r="D10" s="7"/>
      <c r="E10" s="7"/>
      <c r="F10" s="7"/>
      <c r="G10" s="7"/>
      <c r="H10" s="7"/>
      <c r="I10" s="7"/>
      <c r="J10" s="7"/>
      <c r="K10" s="7"/>
      <c r="L10" s="7"/>
      <c r="M10" s="7"/>
      <c r="N10" s="7"/>
      <c r="O10" s="7"/>
      <c r="P10" s="7"/>
      <c r="Q10" s="7"/>
      <c r="R10" s="1"/>
      <c r="S10" s="189"/>
      <c r="T10" s="190"/>
      <c r="U10" s="190"/>
      <c r="V10" s="190"/>
      <c r="W10" s="190"/>
      <c r="X10" s="190"/>
      <c r="Y10" s="190"/>
      <c r="Z10" s="190"/>
      <c r="AA10" s="190"/>
      <c r="AB10" s="190"/>
      <c r="AC10" s="190"/>
      <c r="AD10" s="190"/>
      <c r="AE10" s="190"/>
      <c r="AF10" s="190"/>
      <c r="AG10" s="190"/>
      <c r="AH10" s="191"/>
      <c r="AI10" s="1"/>
      <c r="AJ10" s="1"/>
      <c r="AK10" s="175"/>
      <c r="AL10" s="176"/>
      <c r="AM10" s="176"/>
      <c r="AN10" s="176"/>
      <c r="AO10" s="176"/>
      <c r="AP10" s="176"/>
      <c r="AQ10" s="177"/>
    </row>
    <row r="11" spans="1:43" ht="23.1" customHeight="1">
      <c r="A11" s="1"/>
      <c r="B11" s="164" t="s">
        <v>19</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9"/>
      <c r="T11" s="190"/>
      <c r="U11" s="190"/>
      <c r="V11" s="190"/>
      <c r="W11" s="190"/>
      <c r="X11" s="190"/>
      <c r="Y11" s="190"/>
      <c r="Z11" s="190"/>
      <c r="AA11" s="190"/>
      <c r="AB11" s="190"/>
      <c r="AC11" s="190"/>
      <c r="AD11" s="190"/>
      <c r="AE11" s="190"/>
      <c r="AF11" s="190"/>
      <c r="AG11" s="190"/>
      <c r="AH11" s="191"/>
      <c r="AI11" s="1"/>
      <c r="AJ11" s="1"/>
      <c r="AK11" s="175"/>
      <c r="AL11" s="176"/>
      <c r="AM11" s="176"/>
      <c r="AN11" s="176"/>
      <c r="AO11" s="176"/>
      <c r="AP11" s="176"/>
      <c r="AQ11" s="177"/>
    </row>
    <row r="12" spans="1:43" ht="23.1" customHeight="1">
      <c r="A12" s="1"/>
      <c r="B12" s="155" t="s">
        <v>21</v>
      </c>
      <c r="C12" s="156"/>
      <c r="D12" s="156"/>
      <c r="E12" s="156"/>
      <c r="F12" s="151" t="str">
        <f>データ!W6</f>
        <v>-</v>
      </c>
      <c r="G12" s="152"/>
      <c r="H12" s="151" t="str">
        <f>データ!X6</f>
        <v>-</v>
      </c>
      <c r="I12" s="152"/>
      <c r="J12" s="151" t="str">
        <f>データ!Y6</f>
        <v>-</v>
      </c>
      <c r="K12" s="152"/>
      <c r="L12" s="151" t="str">
        <f>データ!Z6</f>
        <v>-</v>
      </c>
      <c r="M12" s="152"/>
      <c r="N12" s="153" t="str">
        <f>データ!AA6</f>
        <v>-</v>
      </c>
      <c r="O12" s="154"/>
      <c r="P12" s="8"/>
      <c r="Q12" s="8"/>
      <c r="R12" s="1"/>
      <c r="S12" s="189"/>
      <c r="T12" s="190"/>
      <c r="U12" s="190"/>
      <c r="V12" s="190"/>
      <c r="W12" s="190"/>
      <c r="X12" s="190"/>
      <c r="Y12" s="190"/>
      <c r="Z12" s="190"/>
      <c r="AA12" s="190"/>
      <c r="AB12" s="190"/>
      <c r="AC12" s="190"/>
      <c r="AD12" s="190"/>
      <c r="AE12" s="190"/>
      <c r="AF12" s="190"/>
      <c r="AG12" s="190"/>
      <c r="AH12" s="191"/>
      <c r="AI12" s="1"/>
      <c r="AJ12" s="1"/>
      <c r="AK12" s="175"/>
      <c r="AL12" s="176"/>
      <c r="AM12" s="176"/>
      <c r="AN12" s="176"/>
      <c r="AO12" s="176"/>
      <c r="AP12" s="176"/>
      <c r="AQ12" s="177"/>
    </row>
    <row r="13" spans="1:43" ht="23.1" customHeight="1">
      <c r="A13" s="1"/>
      <c r="B13" s="148" t="s">
        <v>22</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9"/>
      <c r="T13" s="190"/>
      <c r="U13" s="190"/>
      <c r="V13" s="190"/>
      <c r="W13" s="190"/>
      <c r="X13" s="190"/>
      <c r="Y13" s="190"/>
      <c r="Z13" s="190"/>
      <c r="AA13" s="190"/>
      <c r="AB13" s="190"/>
      <c r="AC13" s="190"/>
      <c r="AD13" s="190"/>
      <c r="AE13" s="190"/>
      <c r="AF13" s="190"/>
      <c r="AG13" s="190"/>
      <c r="AH13" s="191"/>
      <c r="AI13" s="1"/>
      <c r="AJ13" s="1"/>
      <c r="AK13" s="175"/>
      <c r="AL13" s="176"/>
      <c r="AM13" s="176"/>
      <c r="AN13" s="176"/>
      <c r="AO13" s="176"/>
      <c r="AP13" s="176"/>
      <c r="AQ13" s="177"/>
    </row>
    <row r="14" spans="1:43" ht="23.1" customHeight="1">
      <c r="A14" s="1"/>
      <c r="B14" s="148" t="s">
        <v>23</v>
      </c>
      <c r="C14" s="149"/>
      <c r="D14" s="149"/>
      <c r="E14" s="150"/>
      <c r="F14" s="151">
        <f>データ!AG6</f>
        <v>3155</v>
      </c>
      <c r="G14" s="152"/>
      <c r="H14" s="151">
        <f>データ!AH6</f>
        <v>3051</v>
      </c>
      <c r="I14" s="152"/>
      <c r="J14" s="151">
        <f>データ!AI6</f>
        <v>2655</v>
      </c>
      <c r="K14" s="152"/>
      <c r="L14" s="151">
        <f>データ!AJ6</f>
        <v>3087</v>
      </c>
      <c r="M14" s="152"/>
      <c r="N14" s="153">
        <f>データ!AK6</f>
        <v>2559</v>
      </c>
      <c r="O14" s="154"/>
      <c r="P14" s="8"/>
      <c r="Q14" s="8"/>
      <c r="R14" s="1"/>
      <c r="S14" s="189"/>
      <c r="T14" s="190"/>
      <c r="U14" s="190"/>
      <c r="V14" s="190"/>
      <c r="W14" s="190"/>
      <c r="X14" s="190"/>
      <c r="Y14" s="190"/>
      <c r="Z14" s="190"/>
      <c r="AA14" s="190"/>
      <c r="AB14" s="190"/>
      <c r="AC14" s="190"/>
      <c r="AD14" s="190"/>
      <c r="AE14" s="190"/>
      <c r="AF14" s="190"/>
      <c r="AG14" s="190"/>
      <c r="AH14" s="191"/>
      <c r="AI14" s="1"/>
      <c r="AJ14" s="1"/>
      <c r="AK14" s="175"/>
      <c r="AL14" s="176"/>
      <c r="AM14" s="176"/>
      <c r="AN14" s="176"/>
      <c r="AO14" s="176"/>
      <c r="AP14" s="176"/>
      <c r="AQ14" s="177"/>
    </row>
    <row r="15" spans="1:43" ht="23.1" customHeight="1">
      <c r="A15" s="1"/>
      <c r="B15" s="141" t="s">
        <v>24</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9"/>
      <c r="T15" s="190"/>
      <c r="U15" s="190"/>
      <c r="V15" s="190"/>
      <c r="W15" s="190"/>
      <c r="X15" s="190"/>
      <c r="Y15" s="190"/>
      <c r="Z15" s="190"/>
      <c r="AA15" s="190"/>
      <c r="AB15" s="190"/>
      <c r="AC15" s="190"/>
      <c r="AD15" s="190"/>
      <c r="AE15" s="190"/>
      <c r="AF15" s="190"/>
      <c r="AG15" s="190"/>
      <c r="AH15" s="191"/>
      <c r="AI15" s="1"/>
      <c r="AJ15" s="1"/>
      <c r="AK15" s="175"/>
      <c r="AL15" s="176"/>
      <c r="AM15" s="176"/>
      <c r="AN15" s="176"/>
      <c r="AO15" s="176"/>
      <c r="AP15" s="176"/>
      <c r="AQ15" s="177"/>
    </row>
    <row r="16" spans="1:43" ht="23.1" customHeight="1" thickBot="1">
      <c r="A16" s="1"/>
      <c r="B16" s="134" t="s">
        <v>25</v>
      </c>
      <c r="C16" s="135"/>
      <c r="D16" s="135"/>
      <c r="E16" s="136"/>
      <c r="F16" s="147">
        <f>データ!AQ6</f>
        <v>3155</v>
      </c>
      <c r="G16" s="147"/>
      <c r="H16" s="147">
        <f>データ!AR6</f>
        <v>3051</v>
      </c>
      <c r="I16" s="147"/>
      <c r="J16" s="147">
        <f>データ!AS6</f>
        <v>2655</v>
      </c>
      <c r="K16" s="147"/>
      <c r="L16" s="147">
        <f>データ!AT6</f>
        <v>3087</v>
      </c>
      <c r="M16" s="147"/>
      <c r="N16" s="139">
        <f>データ!AU6</f>
        <v>2559</v>
      </c>
      <c r="O16" s="140"/>
      <c r="P16" s="8"/>
      <c r="Q16" s="8"/>
      <c r="R16" s="1"/>
      <c r="S16" s="189"/>
      <c r="T16" s="190"/>
      <c r="U16" s="190"/>
      <c r="V16" s="190"/>
      <c r="W16" s="190"/>
      <c r="X16" s="190"/>
      <c r="Y16" s="190"/>
      <c r="Z16" s="190"/>
      <c r="AA16" s="190"/>
      <c r="AB16" s="190"/>
      <c r="AC16" s="190"/>
      <c r="AD16" s="190"/>
      <c r="AE16" s="190"/>
      <c r="AF16" s="190"/>
      <c r="AG16" s="190"/>
      <c r="AH16" s="191"/>
      <c r="AI16" s="1"/>
      <c r="AJ16" s="1"/>
      <c r="AK16" s="175"/>
      <c r="AL16" s="176"/>
      <c r="AM16" s="176"/>
      <c r="AN16" s="176"/>
      <c r="AO16" s="176"/>
      <c r="AP16" s="176"/>
      <c r="AQ16" s="177"/>
    </row>
    <row r="17" spans="1:43" ht="15.6" customHeight="1" thickBot="1">
      <c r="A17" s="1"/>
      <c r="B17" s="9"/>
      <c r="C17" s="1"/>
      <c r="D17" s="1"/>
      <c r="E17" s="1"/>
      <c r="F17" s="1"/>
      <c r="G17" s="1"/>
      <c r="H17" s="1"/>
      <c r="I17" s="1"/>
      <c r="J17" s="1"/>
      <c r="K17" s="1"/>
      <c r="L17" s="1"/>
      <c r="M17" s="1"/>
      <c r="N17" s="1"/>
      <c r="O17" s="1"/>
      <c r="P17" s="1"/>
      <c r="Q17" s="1"/>
      <c r="R17" s="1"/>
      <c r="S17" s="189"/>
      <c r="T17" s="190"/>
      <c r="U17" s="190"/>
      <c r="V17" s="190"/>
      <c r="W17" s="190"/>
      <c r="X17" s="190"/>
      <c r="Y17" s="190"/>
      <c r="Z17" s="190"/>
      <c r="AA17" s="190"/>
      <c r="AB17" s="190"/>
      <c r="AC17" s="190"/>
      <c r="AD17" s="190"/>
      <c r="AE17" s="190"/>
      <c r="AF17" s="190"/>
      <c r="AG17" s="190"/>
      <c r="AH17" s="191"/>
      <c r="AI17" s="1"/>
      <c r="AJ17" s="1"/>
      <c r="AK17" s="175"/>
      <c r="AL17" s="176"/>
      <c r="AM17" s="176"/>
      <c r="AN17" s="176"/>
      <c r="AO17" s="176"/>
      <c r="AP17" s="176"/>
      <c r="AQ17" s="177"/>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9"/>
      <c r="T18" s="190"/>
      <c r="U18" s="190"/>
      <c r="V18" s="190"/>
      <c r="W18" s="190"/>
      <c r="X18" s="190"/>
      <c r="Y18" s="190"/>
      <c r="Z18" s="190"/>
      <c r="AA18" s="190"/>
      <c r="AB18" s="190"/>
      <c r="AC18" s="190"/>
      <c r="AD18" s="190"/>
      <c r="AE18" s="190"/>
      <c r="AF18" s="190"/>
      <c r="AG18" s="190"/>
      <c r="AH18" s="191"/>
      <c r="AI18" s="1"/>
      <c r="AJ18" s="1"/>
      <c r="AK18" s="175"/>
      <c r="AL18" s="176"/>
      <c r="AM18" s="176"/>
      <c r="AN18" s="176"/>
      <c r="AO18" s="176"/>
      <c r="AP18" s="176"/>
      <c r="AQ18" s="177"/>
    </row>
    <row r="19" spans="1:43" ht="23.1" customHeight="1" thickBot="1">
      <c r="A19" s="1"/>
      <c r="B19" s="134" t="s">
        <v>28</v>
      </c>
      <c r="C19" s="135"/>
      <c r="D19" s="135"/>
      <c r="E19" s="136"/>
      <c r="F19" s="137" t="str">
        <f>データ!AV6</f>
        <v>-</v>
      </c>
      <c r="G19" s="137"/>
      <c r="H19" s="137"/>
      <c r="I19" s="137">
        <f>データ!AW6</f>
        <v>51720</v>
      </c>
      <c r="J19" s="137"/>
      <c r="K19" s="137"/>
      <c r="L19" s="137">
        <f>データ!AX6</f>
        <v>51720</v>
      </c>
      <c r="M19" s="137"/>
      <c r="N19" s="137"/>
      <c r="O19" s="138"/>
      <c r="P19" s="1"/>
      <c r="Q19" s="1"/>
      <c r="R19" s="1"/>
      <c r="S19" s="192"/>
      <c r="T19" s="193"/>
      <c r="U19" s="193"/>
      <c r="V19" s="193"/>
      <c r="W19" s="193"/>
      <c r="X19" s="193"/>
      <c r="Y19" s="193"/>
      <c r="Z19" s="193"/>
      <c r="AA19" s="193"/>
      <c r="AB19" s="193"/>
      <c r="AC19" s="193"/>
      <c r="AD19" s="193"/>
      <c r="AE19" s="193"/>
      <c r="AF19" s="193"/>
      <c r="AG19" s="193"/>
      <c r="AH19" s="194"/>
      <c r="AI19" s="1"/>
      <c r="AJ19" s="1"/>
      <c r="AK19" s="175"/>
      <c r="AL19" s="176"/>
      <c r="AM19" s="176"/>
      <c r="AN19" s="176"/>
      <c r="AO19" s="176"/>
      <c r="AP19" s="176"/>
      <c r="AQ19" s="177"/>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5"/>
      <c r="AL20" s="176"/>
      <c r="AM20" s="176"/>
      <c r="AN20" s="176"/>
      <c r="AO20" s="176"/>
      <c r="AP20" s="176"/>
      <c r="AQ20" s="177"/>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5"/>
      <c r="AL21" s="176"/>
      <c r="AM21" s="176"/>
      <c r="AN21" s="176"/>
      <c r="AO21" s="176"/>
      <c r="AP21" s="176"/>
      <c r="AQ21" s="177"/>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5"/>
      <c r="AL22" s="176"/>
      <c r="AM22" s="176"/>
      <c r="AN22" s="176"/>
      <c r="AO22" s="176"/>
      <c r="AP22" s="176"/>
      <c r="AQ22" s="177"/>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5"/>
      <c r="AL23" s="176"/>
      <c r="AM23" s="176"/>
      <c r="AN23" s="176"/>
      <c r="AO23" s="176"/>
      <c r="AP23" s="176"/>
      <c r="AQ23" s="177"/>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5"/>
      <c r="AL24" s="176"/>
      <c r="AM24" s="176"/>
      <c r="AN24" s="176"/>
      <c r="AO24" s="176"/>
      <c r="AP24" s="176"/>
      <c r="AQ24" s="177"/>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5"/>
      <c r="AL25" s="176"/>
      <c r="AM25" s="176"/>
      <c r="AN25" s="176"/>
      <c r="AO25" s="176"/>
      <c r="AP25" s="176"/>
      <c r="AQ25" s="177"/>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5"/>
      <c r="AL26" s="176"/>
      <c r="AM26" s="176"/>
      <c r="AN26" s="176"/>
      <c r="AO26" s="176"/>
      <c r="AP26" s="176"/>
      <c r="AQ26" s="177"/>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5"/>
      <c r="AL27" s="176"/>
      <c r="AM27" s="176"/>
      <c r="AN27" s="176"/>
      <c r="AO27" s="176"/>
      <c r="AP27" s="176"/>
      <c r="AQ27" s="177"/>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5"/>
      <c r="AL28" s="176"/>
      <c r="AM28" s="176"/>
      <c r="AN28" s="176"/>
      <c r="AO28" s="176"/>
      <c r="AP28" s="176"/>
      <c r="AQ28" s="177"/>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5"/>
      <c r="AL29" s="176"/>
      <c r="AM29" s="176"/>
      <c r="AN29" s="176"/>
      <c r="AO29" s="176"/>
      <c r="AP29" s="176"/>
      <c r="AQ29" s="177"/>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5"/>
      <c r="AL30" s="176"/>
      <c r="AM30" s="176"/>
      <c r="AN30" s="176"/>
      <c r="AO30" s="176"/>
      <c r="AP30" s="176"/>
      <c r="AQ30" s="177"/>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5"/>
      <c r="AL31" s="176"/>
      <c r="AM31" s="176"/>
      <c r="AN31" s="176"/>
      <c r="AO31" s="176"/>
      <c r="AP31" s="176"/>
      <c r="AQ31" s="177"/>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5"/>
      <c r="AL32" s="176"/>
      <c r="AM32" s="176"/>
      <c r="AN32" s="176"/>
      <c r="AO32" s="176"/>
      <c r="AP32" s="176"/>
      <c r="AQ32" s="177"/>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5"/>
      <c r="AL33" s="176"/>
      <c r="AM33" s="176"/>
      <c r="AN33" s="176"/>
      <c r="AO33" s="176"/>
      <c r="AP33" s="176"/>
      <c r="AQ33" s="177"/>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5"/>
      <c r="AL34" s="176"/>
      <c r="AM34" s="176"/>
      <c r="AN34" s="176"/>
      <c r="AO34" s="176"/>
      <c r="AP34" s="176"/>
      <c r="AQ34" s="177"/>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5"/>
      <c r="AL35" s="176"/>
      <c r="AM35" s="176"/>
      <c r="AN35" s="176"/>
      <c r="AO35" s="176"/>
      <c r="AP35" s="176"/>
      <c r="AQ35" s="177"/>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5"/>
      <c r="AL36" s="176"/>
      <c r="AM36" s="176"/>
      <c r="AN36" s="176"/>
      <c r="AO36" s="176"/>
      <c r="AP36" s="176"/>
      <c r="AQ36" s="177"/>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5"/>
      <c r="AL37" s="176"/>
      <c r="AM37" s="176"/>
      <c r="AN37" s="176"/>
      <c r="AO37" s="176"/>
      <c r="AP37" s="176"/>
      <c r="AQ37" s="177"/>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78"/>
      <c r="AL38" s="179"/>
      <c r="AM38" s="179"/>
      <c r="AN38" s="179"/>
      <c r="AO38" s="179"/>
      <c r="AP38" s="179"/>
      <c r="AQ38" s="180"/>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31</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181</v>
      </c>
      <c r="AL40" s="114"/>
      <c r="AM40" s="114"/>
      <c r="AN40" s="114"/>
      <c r="AO40" s="114"/>
      <c r="AP40" s="114"/>
      <c r="AQ40" s="115"/>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34</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179</v>
      </c>
      <c r="AL99" s="125"/>
      <c r="AM99" s="125"/>
      <c r="AN99" s="125"/>
      <c r="AO99" s="125"/>
      <c r="AP99" s="125"/>
      <c r="AQ99" s="126"/>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4">
      <c r="A6" s="50" t="s">
        <v>114</v>
      </c>
      <c r="B6" s="68" t="str">
        <f>B7</f>
        <v>2016</v>
      </c>
      <c r="C6" s="68" t="str">
        <f t="shared" ref="C6:AX6" si="6">C7</f>
        <v>384429</v>
      </c>
      <c r="D6" s="68" t="str">
        <f t="shared" si="6"/>
        <v>47</v>
      </c>
      <c r="E6" s="68" t="str">
        <f t="shared" si="6"/>
        <v>04</v>
      </c>
      <c r="F6" s="68" t="str">
        <f t="shared" si="6"/>
        <v>0</v>
      </c>
      <c r="G6" s="68" t="str">
        <f t="shared" si="6"/>
        <v>000</v>
      </c>
      <c r="H6" s="68" t="str">
        <f t="shared" si="6"/>
        <v>愛媛県　伊方町</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平成３７年６月３０日　伊方風力発電所</v>
      </c>
      <c r="S6" s="72" t="str">
        <f t="shared" si="6"/>
        <v>平成３７年６月３０日　伊方風力発電所</v>
      </c>
      <c r="T6" s="68" t="str">
        <f t="shared" si="6"/>
        <v>無</v>
      </c>
      <c r="U6" s="72" t="str">
        <f t="shared" si="6"/>
        <v>四国電力</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3155</v>
      </c>
      <c r="AH6" s="70">
        <f t="shared" si="6"/>
        <v>3051</v>
      </c>
      <c r="AI6" s="70">
        <f t="shared" si="6"/>
        <v>2655</v>
      </c>
      <c r="AJ6" s="70">
        <f t="shared" si="6"/>
        <v>3087</v>
      </c>
      <c r="AK6" s="70">
        <f t="shared" si="6"/>
        <v>2559</v>
      </c>
      <c r="AL6" s="70" t="str">
        <f t="shared" si="6"/>
        <v>-</v>
      </c>
      <c r="AM6" s="70" t="str">
        <f t="shared" si="6"/>
        <v>-</v>
      </c>
      <c r="AN6" s="70" t="str">
        <f t="shared" si="6"/>
        <v>-</v>
      </c>
      <c r="AO6" s="70" t="str">
        <f t="shared" si="6"/>
        <v>-</v>
      </c>
      <c r="AP6" s="70" t="str">
        <f t="shared" si="6"/>
        <v>-</v>
      </c>
      <c r="AQ6" s="70">
        <f t="shared" si="6"/>
        <v>3155</v>
      </c>
      <c r="AR6" s="70">
        <f t="shared" si="6"/>
        <v>3051</v>
      </c>
      <c r="AS6" s="70">
        <f t="shared" si="6"/>
        <v>2655</v>
      </c>
      <c r="AT6" s="70">
        <f t="shared" si="6"/>
        <v>3087</v>
      </c>
      <c r="AU6" s="70">
        <f t="shared" si="6"/>
        <v>2559</v>
      </c>
      <c r="AV6" s="70" t="str">
        <f t="shared" si="6"/>
        <v>-</v>
      </c>
      <c r="AW6" s="70">
        <f t="shared" si="6"/>
        <v>51720</v>
      </c>
      <c r="AX6" s="70">
        <f t="shared" si="6"/>
        <v>51720</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115</v>
      </c>
      <c r="C7" s="78" t="s">
        <v>116</v>
      </c>
      <c r="D7" s="78" t="s">
        <v>117</v>
      </c>
      <c r="E7" s="78" t="s">
        <v>118</v>
      </c>
      <c r="F7" s="78" t="s">
        <v>119</v>
      </c>
      <c r="G7" s="78" t="s">
        <v>120</v>
      </c>
      <c r="H7" s="78" t="s">
        <v>121</v>
      </c>
      <c r="I7" s="78" t="s">
        <v>122</v>
      </c>
      <c r="J7" s="78" t="s">
        <v>123</v>
      </c>
      <c r="K7" s="78" t="s">
        <v>124</v>
      </c>
      <c r="L7" s="79" t="s">
        <v>125</v>
      </c>
      <c r="M7" s="80" t="s">
        <v>126</v>
      </c>
      <c r="N7" s="80" t="s">
        <v>126</v>
      </c>
      <c r="O7" s="81">
        <v>1</v>
      </c>
      <c r="P7" s="81" t="s">
        <v>126</v>
      </c>
      <c r="Q7" s="81" t="s">
        <v>126</v>
      </c>
      <c r="R7" s="82" t="s">
        <v>127</v>
      </c>
      <c r="S7" s="82" t="s">
        <v>127</v>
      </c>
      <c r="T7" s="83" t="s">
        <v>128</v>
      </c>
      <c r="U7" s="82" t="s">
        <v>129</v>
      </c>
      <c r="V7" s="79" t="s">
        <v>126</v>
      </c>
      <c r="W7" s="81" t="s">
        <v>126</v>
      </c>
      <c r="X7" s="81" t="s">
        <v>126</v>
      </c>
      <c r="Y7" s="81" t="s">
        <v>126</v>
      </c>
      <c r="Z7" s="81" t="s">
        <v>126</v>
      </c>
      <c r="AA7" s="81" t="s">
        <v>126</v>
      </c>
      <c r="AB7" s="81" t="s">
        <v>126</v>
      </c>
      <c r="AC7" s="81" t="s">
        <v>126</v>
      </c>
      <c r="AD7" s="81" t="s">
        <v>126</v>
      </c>
      <c r="AE7" s="81" t="s">
        <v>126</v>
      </c>
      <c r="AF7" s="81" t="s">
        <v>126</v>
      </c>
      <c r="AG7" s="81">
        <v>3155</v>
      </c>
      <c r="AH7" s="81">
        <v>3051</v>
      </c>
      <c r="AI7" s="81">
        <v>2655</v>
      </c>
      <c r="AJ7" s="81">
        <v>3087</v>
      </c>
      <c r="AK7" s="81">
        <v>2559</v>
      </c>
      <c r="AL7" s="81" t="s">
        <v>126</v>
      </c>
      <c r="AM7" s="81" t="s">
        <v>126</v>
      </c>
      <c r="AN7" s="81" t="s">
        <v>126</v>
      </c>
      <c r="AO7" s="81" t="s">
        <v>126</v>
      </c>
      <c r="AP7" s="81" t="s">
        <v>126</v>
      </c>
      <c r="AQ7" s="81">
        <v>3155</v>
      </c>
      <c r="AR7" s="81">
        <v>3051</v>
      </c>
      <c r="AS7" s="81">
        <v>2655</v>
      </c>
      <c r="AT7" s="81">
        <v>3087</v>
      </c>
      <c r="AU7" s="81">
        <v>2559</v>
      </c>
      <c r="AV7" s="81" t="s">
        <v>126</v>
      </c>
      <c r="AW7" s="81">
        <v>51720</v>
      </c>
      <c r="AX7" s="81">
        <v>51720</v>
      </c>
      <c r="AY7" s="84">
        <v>119</v>
      </c>
      <c r="AZ7" s="84">
        <v>135.4</v>
      </c>
      <c r="BA7" s="84">
        <v>102</v>
      </c>
      <c r="BB7" s="84">
        <v>117.3</v>
      </c>
      <c r="BC7" s="84">
        <v>116.7</v>
      </c>
      <c r="BD7" s="84">
        <v>179.6</v>
      </c>
      <c r="BE7" s="84">
        <v>164.1</v>
      </c>
      <c r="BF7" s="84">
        <v>124.4</v>
      </c>
      <c r="BG7" s="84">
        <v>118.8</v>
      </c>
      <c r="BH7" s="84">
        <v>88.8</v>
      </c>
      <c r="BI7" s="84">
        <v>100</v>
      </c>
      <c r="BJ7" s="84">
        <v>244.4</v>
      </c>
      <c r="BK7" s="84">
        <v>279.2</v>
      </c>
      <c r="BL7" s="84">
        <v>179.9</v>
      </c>
      <c r="BM7" s="84">
        <v>205.5</v>
      </c>
      <c r="BN7" s="84">
        <v>216.7</v>
      </c>
      <c r="BO7" s="84">
        <v>296.2</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v>14097</v>
      </c>
      <c r="CG7" s="84">
        <v>14525.1</v>
      </c>
      <c r="CH7" s="84">
        <v>19839.2</v>
      </c>
      <c r="CI7" s="84">
        <v>17237.099999999999</v>
      </c>
      <c r="CJ7" s="84">
        <v>19337.2</v>
      </c>
      <c r="CK7" s="84">
        <v>7095.7</v>
      </c>
      <c r="CL7" s="84">
        <v>11717.4</v>
      </c>
      <c r="CM7" s="84">
        <v>17642.5</v>
      </c>
      <c r="CN7" s="84">
        <v>18815.8</v>
      </c>
      <c r="CO7" s="84">
        <v>22847.9</v>
      </c>
      <c r="CP7" s="81">
        <v>31283</v>
      </c>
      <c r="CQ7" s="81">
        <v>38526</v>
      </c>
      <c r="CR7" s="81">
        <v>23875</v>
      </c>
      <c r="CS7" s="81">
        <v>32065</v>
      </c>
      <c r="CT7" s="81">
        <v>31117</v>
      </c>
      <c r="CU7" s="81">
        <v>120361</v>
      </c>
      <c r="CV7" s="81">
        <v>108538</v>
      </c>
      <c r="CW7" s="81">
        <v>58539</v>
      </c>
      <c r="CX7" s="81">
        <v>37685</v>
      </c>
      <c r="CY7" s="81">
        <v>2390</v>
      </c>
      <c r="CZ7" s="81">
        <v>1700</v>
      </c>
      <c r="DA7" s="84">
        <v>21.2</v>
      </c>
      <c r="DB7" s="84">
        <v>20.5</v>
      </c>
      <c r="DC7" s="84">
        <v>17.8</v>
      </c>
      <c r="DD7" s="84">
        <v>20.7</v>
      </c>
      <c r="DE7" s="84">
        <v>17.2</v>
      </c>
      <c r="DF7" s="84">
        <v>42.7</v>
      </c>
      <c r="DG7" s="84">
        <v>38.5</v>
      </c>
      <c r="DH7" s="84">
        <v>37.700000000000003</v>
      </c>
      <c r="DI7" s="84">
        <v>33.9</v>
      </c>
      <c r="DJ7" s="84">
        <v>37.9</v>
      </c>
      <c r="DK7" s="84">
        <v>28.6</v>
      </c>
      <c r="DL7" s="84">
        <v>21.3</v>
      </c>
      <c r="DM7" s="84">
        <v>44</v>
      </c>
      <c r="DN7" s="84">
        <v>31.5</v>
      </c>
      <c r="DO7" s="84">
        <v>20.6</v>
      </c>
      <c r="DP7" s="84">
        <v>23.7</v>
      </c>
      <c r="DQ7" s="84">
        <v>21.6</v>
      </c>
      <c r="DR7" s="84">
        <v>13.7</v>
      </c>
      <c r="DS7" s="84">
        <v>16.3</v>
      </c>
      <c r="DT7" s="84">
        <v>14.2</v>
      </c>
      <c r="DU7" s="84">
        <v>286</v>
      </c>
      <c r="DV7" s="84">
        <v>217.8</v>
      </c>
      <c r="DW7" s="84">
        <v>204.3</v>
      </c>
      <c r="DX7" s="84">
        <v>141.6</v>
      </c>
      <c r="DY7" s="84">
        <v>115.7</v>
      </c>
      <c r="DZ7" s="84">
        <v>126.1</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v>74.900000000000006</v>
      </c>
      <c r="EP7" s="84">
        <v>100</v>
      </c>
      <c r="EQ7" s="84">
        <v>100</v>
      </c>
      <c r="ER7" s="84">
        <v>100</v>
      </c>
      <c r="ES7" s="84">
        <v>100</v>
      </c>
      <c r="ET7" s="84">
        <v>22.1</v>
      </c>
      <c r="EU7" s="84">
        <v>56.1</v>
      </c>
      <c r="EV7" s="84">
        <v>70.2</v>
      </c>
      <c r="EW7" s="84">
        <v>73.099999999999994</v>
      </c>
      <c r="EX7" s="84">
        <v>74.8</v>
      </c>
      <c r="EY7" s="81" t="s">
        <v>126</v>
      </c>
      <c r="EZ7" s="84" t="s">
        <v>126</v>
      </c>
      <c r="FA7" s="84" t="s">
        <v>126</v>
      </c>
      <c r="FB7" s="84" t="s">
        <v>126</v>
      </c>
      <c r="FC7" s="84" t="s">
        <v>126</v>
      </c>
      <c r="FD7" s="84" t="s">
        <v>126</v>
      </c>
      <c r="FE7" s="84">
        <v>67.5</v>
      </c>
      <c r="FF7" s="84">
        <v>64</v>
      </c>
      <c r="FG7" s="84">
        <v>56.1</v>
      </c>
      <c r="FH7" s="84">
        <v>61.8</v>
      </c>
      <c r="FI7" s="84">
        <v>61.6</v>
      </c>
      <c r="FJ7" s="84" t="s">
        <v>126</v>
      </c>
      <c r="FK7" s="84" t="s">
        <v>126</v>
      </c>
      <c r="FL7" s="84" t="s">
        <v>126</v>
      </c>
      <c r="FM7" s="84" t="s">
        <v>126</v>
      </c>
      <c r="FN7" s="84" t="s">
        <v>126</v>
      </c>
      <c r="FO7" s="84">
        <v>29.2</v>
      </c>
      <c r="FP7" s="84">
        <v>22.1</v>
      </c>
      <c r="FQ7" s="84">
        <v>16.7</v>
      </c>
      <c r="FR7" s="84">
        <v>8.6999999999999993</v>
      </c>
      <c r="FS7" s="84">
        <v>5.7</v>
      </c>
      <c r="FT7" s="84" t="s">
        <v>126</v>
      </c>
      <c r="FU7" s="84" t="s">
        <v>126</v>
      </c>
      <c r="FV7" s="84" t="s">
        <v>126</v>
      </c>
      <c r="FW7" s="84" t="s">
        <v>126</v>
      </c>
      <c r="FX7" s="84" t="s">
        <v>126</v>
      </c>
      <c r="FY7" s="84">
        <v>362.4</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v>37.700000000000003</v>
      </c>
      <c r="GT7" s="84">
        <v>56.2</v>
      </c>
      <c r="GU7" s="84">
        <v>58.4</v>
      </c>
      <c r="GV7" s="84">
        <v>80.599999999999994</v>
      </c>
      <c r="GW7" s="84">
        <v>85.6</v>
      </c>
      <c r="GX7" s="81" t="s">
        <v>126</v>
      </c>
      <c r="GY7" s="84" t="s">
        <v>126</v>
      </c>
      <c r="GZ7" s="84" t="s">
        <v>126</v>
      </c>
      <c r="HA7" s="84" t="s">
        <v>126</v>
      </c>
      <c r="HB7" s="84" t="s">
        <v>126</v>
      </c>
      <c r="HC7" s="84" t="s">
        <v>126</v>
      </c>
      <c r="HD7" s="84">
        <v>51.6</v>
      </c>
      <c r="HE7" s="84">
        <v>49.8</v>
      </c>
      <c r="HF7" s="84">
        <v>50.3</v>
      </c>
      <c r="HG7" s="84">
        <v>47.9</v>
      </c>
      <c r="HH7" s="84">
        <v>54</v>
      </c>
      <c r="HI7" s="84" t="s">
        <v>126</v>
      </c>
      <c r="HJ7" s="84" t="s">
        <v>126</v>
      </c>
      <c r="HK7" s="84" t="s">
        <v>126</v>
      </c>
      <c r="HL7" s="84" t="s">
        <v>126</v>
      </c>
      <c r="HM7" s="84" t="s">
        <v>126</v>
      </c>
      <c r="HN7" s="84">
        <v>8.5</v>
      </c>
      <c r="HO7" s="84">
        <v>11.5</v>
      </c>
      <c r="HP7" s="84">
        <v>5.2</v>
      </c>
      <c r="HQ7" s="84">
        <v>13</v>
      </c>
      <c r="HR7" s="84">
        <v>8.9</v>
      </c>
      <c r="HS7" s="84" t="s">
        <v>126</v>
      </c>
      <c r="HT7" s="84" t="s">
        <v>126</v>
      </c>
      <c r="HU7" s="84" t="s">
        <v>126</v>
      </c>
      <c r="HV7" s="84" t="s">
        <v>126</v>
      </c>
      <c r="HW7" s="84" t="s">
        <v>126</v>
      </c>
      <c r="HX7" s="84">
        <v>58.5</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v>7.1</v>
      </c>
      <c r="IS7" s="84">
        <v>40.700000000000003</v>
      </c>
      <c r="IT7" s="84">
        <v>52.3</v>
      </c>
      <c r="IU7" s="84">
        <v>52.8</v>
      </c>
      <c r="IV7" s="84">
        <v>51.2</v>
      </c>
      <c r="IW7" s="81">
        <v>1700</v>
      </c>
      <c r="IX7" s="84">
        <v>21.2</v>
      </c>
      <c r="IY7" s="84">
        <v>20.5</v>
      </c>
      <c r="IZ7" s="84">
        <v>17.8</v>
      </c>
      <c r="JA7" s="84">
        <v>20.7</v>
      </c>
      <c r="JB7" s="84">
        <v>17.2</v>
      </c>
      <c r="JC7" s="84">
        <v>19.2</v>
      </c>
      <c r="JD7" s="84">
        <v>19.600000000000001</v>
      </c>
      <c r="JE7" s="84">
        <v>18.5</v>
      </c>
      <c r="JF7" s="84">
        <v>16.100000000000001</v>
      </c>
      <c r="JG7" s="84">
        <v>19.600000000000001</v>
      </c>
      <c r="JH7" s="84">
        <v>28.6</v>
      </c>
      <c r="JI7" s="84">
        <v>21.3</v>
      </c>
      <c r="JJ7" s="84">
        <v>44</v>
      </c>
      <c r="JK7" s="84">
        <v>31.5</v>
      </c>
      <c r="JL7" s="84">
        <v>20.6</v>
      </c>
      <c r="JM7" s="84">
        <v>44.6</v>
      </c>
      <c r="JN7" s="84">
        <v>42.6</v>
      </c>
      <c r="JO7" s="84">
        <v>43.7</v>
      </c>
      <c r="JP7" s="84">
        <v>45.4</v>
      </c>
      <c r="JQ7" s="84">
        <v>48.2</v>
      </c>
      <c r="JR7" s="84">
        <v>286</v>
      </c>
      <c r="JS7" s="84">
        <v>217.8</v>
      </c>
      <c r="JT7" s="84">
        <v>204.3</v>
      </c>
      <c r="JU7" s="84">
        <v>141.6</v>
      </c>
      <c r="JV7" s="84">
        <v>115.7</v>
      </c>
      <c r="JW7" s="84">
        <v>282.2</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v>74.900000000000006</v>
      </c>
      <c r="KM7" s="84">
        <v>100</v>
      </c>
      <c r="KN7" s="84">
        <v>100</v>
      </c>
      <c r="KO7" s="84">
        <v>100</v>
      </c>
      <c r="KP7" s="84">
        <v>100</v>
      </c>
      <c r="KQ7" s="84">
        <v>52.7</v>
      </c>
      <c r="KR7" s="84">
        <v>86.6</v>
      </c>
      <c r="KS7" s="84">
        <v>98.4</v>
      </c>
      <c r="KT7" s="84">
        <v>98.4</v>
      </c>
      <c r="KU7" s="84">
        <v>99.1</v>
      </c>
      <c r="KV7" s="81" t="s">
        <v>126</v>
      </c>
      <c r="KW7" s="84" t="s">
        <v>126</v>
      </c>
      <c r="KX7" s="84" t="s">
        <v>126</v>
      </c>
      <c r="KY7" s="84" t="s">
        <v>126</v>
      </c>
      <c r="KZ7" s="84" t="s">
        <v>126</v>
      </c>
      <c r="LA7" s="84" t="s">
        <v>126</v>
      </c>
      <c r="LB7" s="84">
        <v>9.6</v>
      </c>
      <c r="LC7" s="84">
        <v>6.4</v>
      </c>
      <c r="LD7" s="84">
        <v>13.7</v>
      </c>
      <c r="LE7" s="84">
        <v>12</v>
      </c>
      <c r="LF7" s="84">
        <v>14.5</v>
      </c>
      <c r="LG7" s="84" t="s">
        <v>126</v>
      </c>
      <c r="LH7" s="84" t="s">
        <v>126</v>
      </c>
      <c r="LI7" s="84" t="s">
        <v>126</v>
      </c>
      <c r="LJ7" s="84" t="s">
        <v>126</v>
      </c>
      <c r="LK7" s="84" t="s">
        <v>126</v>
      </c>
      <c r="LL7" s="84">
        <v>0</v>
      </c>
      <c r="LM7" s="84">
        <v>0.2</v>
      </c>
      <c r="LN7" s="84">
        <v>2.9</v>
      </c>
      <c r="LO7" s="84">
        <v>0.6</v>
      </c>
      <c r="LP7" s="84">
        <v>0.3</v>
      </c>
      <c r="LQ7" s="84" t="s">
        <v>126</v>
      </c>
      <c r="LR7" s="84" t="s">
        <v>126</v>
      </c>
      <c r="LS7" s="84" t="s">
        <v>126</v>
      </c>
      <c r="LT7" s="84" t="s">
        <v>126</v>
      </c>
      <c r="LU7" s="84" t="s">
        <v>126</v>
      </c>
      <c r="LV7" s="84">
        <v>0</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v>100</v>
      </c>
      <c r="MQ7" s="84">
        <v>100</v>
      </c>
      <c r="MR7" s="84">
        <v>100</v>
      </c>
      <c r="MS7" s="84">
        <v>98.2</v>
      </c>
      <c r="MT7" s="84">
        <v>93.8</v>
      </c>
      <c r="MU7" s="84" t="s">
        <v>126</v>
      </c>
      <c r="MV7" s="84" t="s">
        <v>126</v>
      </c>
      <c r="MW7" s="84" t="s">
        <v>126</v>
      </c>
      <c r="MX7" s="84" t="s">
        <v>126</v>
      </c>
      <c r="MY7" s="84" t="s">
        <v>126</v>
      </c>
      <c r="MZ7" s="84" t="s">
        <v>126</v>
      </c>
      <c r="NA7" s="84" t="s">
        <v>126</v>
      </c>
      <c r="NB7" s="84" t="s">
        <v>126</v>
      </c>
      <c r="NC7" s="84">
        <v>1</v>
      </c>
      <c r="ND7" s="84">
        <v>1</v>
      </c>
      <c r="NE7" s="84">
        <v>1</v>
      </c>
      <c r="NF7" s="84">
        <v>1</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130</v>
      </c>
      <c r="FB8" s="86"/>
      <c r="FC8" s="86"/>
      <c r="FD8" s="86"/>
      <c r="FE8" s="86"/>
      <c r="FF8" s="87"/>
      <c r="FG8" s="86"/>
      <c r="FH8" s="86"/>
      <c r="FI8" s="86" t="str">
        <f>FJ4</f>
        <v>修繕費比率（％）</v>
      </c>
      <c r="FJ8" s="86" t="b">
        <f>IF(SUM($M$6,$MU$7:$MX$7)=0,FALSE,TRUE)</f>
        <v>0</v>
      </c>
      <c r="FK8" s="88" t="s">
        <v>130</v>
      </c>
      <c r="FL8" s="86"/>
      <c r="FM8" s="86"/>
      <c r="FN8" s="86"/>
      <c r="FO8" s="86"/>
      <c r="FP8" s="86"/>
      <c r="FQ8" s="87"/>
      <c r="FR8" s="86"/>
      <c r="FS8" s="86" t="str">
        <f>FT4</f>
        <v>企業債残高対料金収入比率（％）</v>
      </c>
      <c r="FT8" s="86" t="b">
        <f>IF(SUM($M$6,$MU$7:$MX$7)=0,FALSE,TRUE)</f>
        <v>0</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0</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1</v>
      </c>
      <c r="IY8" s="88" t="s">
        <v>130</v>
      </c>
      <c r="IZ8" s="86"/>
      <c r="JA8" s="86"/>
      <c r="JB8" s="86"/>
      <c r="JC8" s="86"/>
      <c r="JD8" s="87"/>
      <c r="JE8" s="86"/>
      <c r="JF8" s="86"/>
      <c r="JG8" s="86" t="str">
        <f>JH4</f>
        <v>修繕費比率（％）</v>
      </c>
      <c r="JH8" s="86" t="b">
        <f>IF(SUM($O$7,$NC$7:$NF$7)=0,FALSE,TRUE)</f>
        <v>1</v>
      </c>
      <c r="JI8" s="88" t="s">
        <v>130</v>
      </c>
      <c r="JJ8" s="86"/>
      <c r="JK8" s="86"/>
      <c r="JL8" s="86"/>
      <c r="JM8" s="86"/>
      <c r="JN8" s="86"/>
      <c r="JO8" s="87"/>
      <c r="JP8" s="86"/>
      <c r="JQ8" s="86" t="str">
        <f>JR4</f>
        <v>企業債残高対料金収入比率（％）</v>
      </c>
      <c r="JR8" s="86" t="b">
        <f>IF(SUM($O$7,$NC$7:$NF$7)=0,FALSE,TRUE)</f>
        <v>1</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1</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（最大出力合計1,700kW）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（最大出力合計1,700kW）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119</v>
      </c>
      <c r="AZ11" s="96">
        <f>AZ7</f>
        <v>135.4</v>
      </c>
      <c r="BA11" s="96">
        <f>BA7</f>
        <v>102</v>
      </c>
      <c r="BB11" s="96">
        <f>BB7</f>
        <v>117.3</v>
      </c>
      <c r="BC11" s="96">
        <f>BC7</f>
        <v>116.7</v>
      </c>
      <c r="BD11" s="85"/>
      <c r="BE11" s="85"/>
      <c r="BF11" s="85"/>
      <c r="BG11" s="85"/>
      <c r="BH11" s="85"/>
      <c r="BI11" s="95" t="s">
        <v>140</v>
      </c>
      <c r="BJ11" s="96">
        <f>BJ7</f>
        <v>244.4</v>
      </c>
      <c r="BK11" s="96">
        <f>BK7</f>
        <v>279.2</v>
      </c>
      <c r="BL11" s="96">
        <f>BL7</f>
        <v>179.9</v>
      </c>
      <c r="BM11" s="96">
        <f>BM7</f>
        <v>205.5</v>
      </c>
      <c r="BN11" s="96">
        <f>BN7</f>
        <v>216.7</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f>CF7</f>
        <v>14097</v>
      </c>
      <c r="CG11" s="96">
        <f>CG7</f>
        <v>14525.1</v>
      </c>
      <c r="CH11" s="96">
        <f>CH7</f>
        <v>19839.2</v>
      </c>
      <c r="CI11" s="96">
        <f>CI7</f>
        <v>17237.099999999999</v>
      </c>
      <c r="CJ11" s="96">
        <f>CJ7</f>
        <v>19337.2</v>
      </c>
      <c r="CK11" s="85"/>
      <c r="CL11" s="85"/>
      <c r="CM11" s="85"/>
      <c r="CN11" s="85"/>
      <c r="CO11" s="95" t="s">
        <v>140</v>
      </c>
      <c r="CP11" s="97">
        <f>CP7</f>
        <v>31283</v>
      </c>
      <c r="CQ11" s="97">
        <f>CQ7</f>
        <v>38526</v>
      </c>
      <c r="CR11" s="97">
        <f>CR7</f>
        <v>23875</v>
      </c>
      <c r="CS11" s="97">
        <f>CS7</f>
        <v>32065</v>
      </c>
      <c r="CT11" s="97">
        <f>CT7</f>
        <v>31117</v>
      </c>
      <c r="CU11" s="85"/>
      <c r="CV11" s="85"/>
      <c r="CW11" s="85"/>
      <c r="CX11" s="85"/>
      <c r="CY11" s="85"/>
      <c r="CZ11" s="95" t="s">
        <v>140</v>
      </c>
      <c r="DA11" s="96">
        <f>DA7</f>
        <v>21.2</v>
      </c>
      <c r="DB11" s="96">
        <f>DB7</f>
        <v>20.5</v>
      </c>
      <c r="DC11" s="96">
        <f>DC7</f>
        <v>17.8</v>
      </c>
      <c r="DD11" s="96">
        <f>DD7</f>
        <v>20.7</v>
      </c>
      <c r="DE11" s="96">
        <f>DE7</f>
        <v>17.2</v>
      </c>
      <c r="DF11" s="85"/>
      <c r="DG11" s="85"/>
      <c r="DH11" s="85"/>
      <c r="DI11" s="85"/>
      <c r="DJ11" s="95" t="s">
        <v>140</v>
      </c>
      <c r="DK11" s="96">
        <f>DK7</f>
        <v>28.6</v>
      </c>
      <c r="DL11" s="96">
        <f>DL7</f>
        <v>21.3</v>
      </c>
      <c r="DM11" s="96">
        <f>DM7</f>
        <v>44</v>
      </c>
      <c r="DN11" s="96">
        <f>DN7</f>
        <v>31.5</v>
      </c>
      <c r="DO11" s="96">
        <f>DO7</f>
        <v>20.6</v>
      </c>
      <c r="DP11" s="85"/>
      <c r="DQ11" s="85"/>
      <c r="DR11" s="85"/>
      <c r="DS11" s="85"/>
      <c r="DT11" s="95" t="s">
        <v>140</v>
      </c>
      <c r="DU11" s="96">
        <f>DU7</f>
        <v>286</v>
      </c>
      <c r="DV11" s="96">
        <f>DV7</f>
        <v>217.8</v>
      </c>
      <c r="DW11" s="96">
        <f>DW7</f>
        <v>204.3</v>
      </c>
      <c r="DX11" s="96">
        <f>DX7</f>
        <v>141.6</v>
      </c>
      <c r="DY11" s="96">
        <f>DY7</f>
        <v>115.7</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f>EO7</f>
        <v>74.900000000000006</v>
      </c>
      <c r="EP11" s="96">
        <f>EP7</f>
        <v>100</v>
      </c>
      <c r="EQ11" s="96">
        <f>EQ7</f>
        <v>100</v>
      </c>
      <c r="ER11" s="96">
        <f>ER7</f>
        <v>100</v>
      </c>
      <c r="ES11" s="96">
        <f>ES7</f>
        <v>100</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t="str">
        <f>GQ7</f>
        <v>-</v>
      </c>
      <c r="GR11" s="96" t="str">
        <f>GR7</f>
        <v>-</v>
      </c>
      <c r="GS11" s="85"/>
      <c r="GT11" s="85"/>
      <c r="GU11" s="85"/>
      <c r="GV11" s="85"/>
      <c r="GW11" s="85"/>
      <c r="GX11" s="95" t="s">
        <v>140</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140</v>
      </c>
      <c r="HS11" s="96" t="str">
        <f>HS7</f>
        <v>-</v>
      </c>
      <c r="HT11" s="96" t="str">
        <f>HT7</f>
        <v>-</v>
      </c>
      <c r="HU11" s="96" t="str">
        <f>HU7</f>
        <v>-</v>
      </c>
      <c r="HV11" s="96" t="str">
        <f>HV7</f>
        <v>-</v>
      </c>
      <c r="HW11" s="96" t="str">
        <f>HW7</f>
        <v>-</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140</v>
      </c>
      <c r="IX11" s="96">
        <f>IX7</f>
        <v>21.2</v>
      </c>
      <c r="IY11" s="96">
        <f>IY7</f>
        <v>20.5</v>
      </c>
      <c r="IZ11" s="96">
        <f>IZ7</f>
        <v>17.8</v>
      </c>
      <c r="JA11" s="96">
        <f>JA7</f>
        <v>20.7</v>
      </c>
      <c r="JB11" s="96">
        <f>JB7</f>
        <v>17.2</v>
      </c>
      <c r="JC11" s="85"/>
      <c r="JD11" s="85"/>
      <c r="JE11" s="85"/>
      <c r="JF11" s="85"/>
      <c r="JG11" s="95" t="s">
        <v>140</v>
      </c>
      <c r="JH11" s="96">
        <f>JH7</f>
        <v>28.6</v>
      </c>
      <c r="JI11" s="96">
        <f>JI7</f>
        <v>21.3</v>
      </c>
      <c r="JJ11" s="96">
        <f>JJ7</f>
        <v>44</v>
      </c>
      <c r="JK11" s="96">
        <f>JK7</f>
        <v>31.5</v>
      </c>
      <c r="JL11" s="96">
        <f>JL7</f>
        <v>20.6</v>
      </c>
      <c r="JM11" s="85"/>
      <c r="JN11" s="85"/>
      <c r="JO11" s="85"/>
      <c r="JP11" s="85"/>
      <c r="JQ11" s="95" t="s">
        <v>140</v>
      </c>
      <c r="JR11" s="96">
        <f>JR7</f>
        <v>286</v>
      </c>
      <c r="JS11" s="96">
        <f>JS7</f>
        <v>217.8</v>
      </c>
      <c r="JT11" s="96">
        <f>JT7</f>
        <v>204.3</v>
      </c>
      <c r="JU11" s="96">
        <f>JU7</f>
        <v>141.6</v>
      </c>
      <c r="JV11" s="96">
        <f>JV7</f>
        <v>115.7</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142</v>
      </c>
      <c r="KL11" s="96">
        <f>KL7</f>
        <v>74.900000000000006</v>
      </c>
      <c r="KM11" s="96">
        <f>KM7</f>
        <v>100</v>
      </c>
      <c r="KN11" s="96">
        <f>KN7</f>
        <v>100</v>
      </c>
      <c r="KO11" s="96">
        <f>KO7</f>
        <v>100</v>
      </c>
      <c r="KP11" s="96">
        <f>KP7</f>
        <v>100</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f>BD7</f>
        <v>179.6</v>
      </c>
      <c r="AZ12" s="96">
        <f>BE7</f>
        <v>164.1</v>
      </c>
      <c r="BA12" s="96">
        <f>BF7</f>
        <v>124.4</v>
      </c>
      <c r="BB12" s="96">
        <f>BG7</f>
        <v>118.8</v>
      </c>
      <c r="BC12" s="96">
        <f>BH7</f>
        <v>88.8</v>
      </c>
      <c r="BD12" s="85"/>
      <c r="BE12" s="85"/>
      <c r="BF12" s="85"/>
      <c r="BG12" s="85"/>
      <c r="BH12" s="85"/>
      <c r="BI12" s="95" t="s">
        <v>143</v>
      </c>
      <c r="BJ12" s="96">
        <f>BO7</f>
        <v>296.2</v>
      </c>
      <c r="BK12" s="96">
        <f>BP7</f>
        <v>366.9</v>
      </c>
      <c r="BL12" s="96">
        <f>BQ7</f>
        <v>324.60000000000002</v>
      </c>
      <c r="BM12" s="96">
        <f>BR7</f>
        <v>255.4</v>
      </c>
      <c r="BN12" s="96">
        <f>BS7</f>
        <v>269.8</v>
      </c>
      <c r="BO12" s="85"/>
      <c r="BP12" s="85"/>
      <c r="BQ12" s="85"/>
      <c r="BR12" s="85"/>
      <c r="BS12" s="85"/>
      <c r="BT12" s="95" t="s">
        <v>143</v>
      </c>
      <c r="BU12" s="96" t="str">
        <f>BZ7</f>
        <v>-</v>
      </c>
      <c r="BV12" s="96" t="str">
        <f>CA7</f>
        <v>-</v>
      </c>
      <c r="BW12" s="96" t="str">
        <f>CB7</f>
        <v>-</v>
      </c>
      <c r="BX12" s="96" t="str">
        <f>CC7</f>
        <v>-</v>
      </c>
      <c r="BY12" s="96" t="str">
        <f>CD7</f>
        <v>-</v>
      </c>
      <c r="BZ12" s="85"/>
      <c r="CA12" s="85"/>
      <c r="CB12" s="85"/>
      <c r="CC12" s="85"/>
      <c r="CD12" s="85"/>
      <c r="CE12" s="95" t="s">
        <v>143</v>
      </c>
      <c r="CF12" s="96">
        <f>CK7</f>
        <v>7095.7</v>
      </c>
      <c r="CG12" s="96">
        <f>CL7</f>
        <v>11717.4</v>
      </c>
      <c r="CH12" s="96">
        <f>CM7</f>
        <v>17642.5</v>
      </c>
      <c r="CI12" s="96">
        <f>CN7</f>
        <v>18815.8</v>
      </c>
      <c r="CJ12" s="96">
        <f>CO7</f>
        <v>22847.9</v>
      </c>
      <c r="CK12" s="85"/>
      <c r="CL12" s="85"/>
      <c r="CM12" s="85"/>
      <c r="CN12" s="85"/>
      <c r="CO12" s="95" t="s">
        <v>143</v>
      </c>
      <c r="CP12" s="97">
        <f>CU7</f>
        <v>120361</v>
      </c>
      <c r="CQ12" s="97">
        <f>CV7</f>
        <v>108538</v>
      </c>
      <c r="CR12" s="97">
        <f>CW7</f>
        <v>58539</v>
      </c>
      <c r="CS12" s="97">
        <f>CX7</f>
        <v>37685</v>
      </c>
      <c r="CT12" s="97">
        <f>CY7</f>
        <v>2390</v>
      </c>
      <c r="CU12" s="85"/>
      <c r="CV12" s="85"/>
      <c r="CW12" s="85"/>
      <c r="CX12" s="85"/>
      <c r="CY12" s="85"/>
      <c r="CZ12" s="95" t="s">
        <v>143</v>
      </c>
      <c r="DA12" s="96">
        <f>DF7</f>
        <v>42.7</v>
      </c>
      <c r="DB12" s="96">
        <f>DG7</f>
        <v>38.5</v>
      </c>
      <c r="DC12" s="96">
        <f>DH7</f>
        <v>37.700000000000003</v>
      </c>
      <c r="DD12" s="96">
        <f>DI7</f>
        <v>33.9</v>
      </c>
      <c r="DE12" s="96">
        <f>DJ7</f>
        <v>37.9</v>
      </c>
      <c r="DF12" s="85"/>
      <c r="DG12" s="85"/>
      <c r="DH12" s="85"/>
      <c r="DI12" s="85"/>
      <c r="DJ12" s="95" t="s">
        <v>143</v>
      </c>
      <c r="DK12" s="96">
        <f>DP7</f>
        <v>23.7</v>
      </c>
      <c r="DL12" s="96">
        <f>DQ7</f>
        <v>21.6</v>
      </c>
      <c r="DM12" s="96">
        <f>DR7</f>
        <v>13.7</v>
      </c>
      <c r="DN12" s="96">
        <f>DS7</f>
        <v>16.3</v>
      </c>
      <c r="DO12" s="96">
        <f>DT7</f>
        <v>14.2</v>
      </c>
      <c r="DP12" s="85"/>
      <c r="DQ12" s="85"/>
      <c r="DR12" s="85"/>
      <c r="DS12" s="85"/>
      <c r="DT12" s="95" t="s">
        <v>143</v>
      </c>
      <c r="DU12" s="96">
        <f>DZ7</f>
        <v>126.1</v>
      </c>
      <c r="DV12" s="96">
        <f>EA7</f>
        <v>102.3</v>
      </c>
      <c r="DW12" s="96">
        <f>EB7</f>
        <v>98.2</v>
      </c>
      <c r="DX12" s="96">
        <f>EC7</f>
        <v>100.3</v>
      </c>
      <c r="DY12" s="96">
        <f>ED7</f>
        <v>98.3</v>
      </c>
      <c r="DZ12" s="85"/>
      <c r="EA12" s="85"/>
      <c r="EB12" s="85"/>
      <c r="EC12" s="85"/>
      <c r="ED12" s="95" t="s">
        <v>143</v>
      </c>
      <c r="EE12" s="96" t="str">
        <f>EJ7</f>
        <v>-</v>
      </c>
      <c r="EF12" s="96" t="str">
        <f>EK7</f>
        <v>-</v>
      </c>
      <c r="EG12" s="96" t="str">
        <f>EL7</f>
        <v>-</v>
      </c>
      <c r="EH12" s="96" t="str">
        <f>EM7</f>
        <v>-</v>
      </c>
      <c r="EI12" s="96" t="str">
        <f>EN7</f>
        <v>-</v>
      </c>
      <c r="EJ12" s="85"/>
      <c r="EK12" s="85"/>
      <c r="EL12" s="85"/>
      <c r="EM12" s="85"/>
      <c r="EN12" s="95" t="s">
        <v>143</v>
      </c>
      <c r="EO12" s="96">
        <f>ET7</f>
        <v>22.1</v>
      </c>
      <c r="EP12" s="96">
        <f>EU7</f>
        <v>56.1</v>
      </c>
      <c r="EQ12" s="96">
        <f>EV7</f>
        <v>70.2</v>
      </c>
      <c r="ER12" s="96">
        <f>EW7</f>
        <v>73.099999999999994</v>
      </c>
      <c r="ES12" s="96">
        <f>EX7</f>
        <v>74.8</v>
      </c>
      <c r="ET12" s="85"/>
      <c r="EU12" s="85"/>
      <c r="EV12" s="85"/>
      <c r="EW12" s="85"/>
      <c r="EX12" s="85"/>
      <c r="EY12" s="95" t="s">
        <v>143</v>
      </c>
      <c r="EZ12" s="96" t="str">
        <f>IF($EZ$8,FE7,"-")</f>
        <v>-</v>
      </c>
      <c r="FA12" s="96" t="str">
        <f>IF($EZ$8,FF7,"-")</f>
        <v>-</v>
      </c>
      <c r="FB12" s="96" t="str">
        <f>IF($EZ$8,FG7,"-")</f>
        <v>-</v>
      </c>
      <c r="FC12" s="96" t="str">
        <f>IF($EZ$8,FH7,"-")</f>
        <v>-</v>
      </c>
      <c r="FD12" s="96" t="str">
        <f>IF($EZ$8,FI7,"-")</f>
        <v>-</v>
      </c>
      <c r="FE12" s="85"/>
      <c r="FF12" s="85"/>
      <c r="FG12" s="85"/>
      <c r="FH12" s="85"/>
      <c r="FI12" s="95" t="s">
        <v>143</v>
      </c>
      <c r="FJ12" s="96" t="str">
        <f>IF($FJ$8,FO7,"-")</f>
        <v>-</v>
      </c>
      <c r="FK12" s="96" t="str">
        <f>IF($FJ$8,FP7,"-")</f>
        <v>-</v>
      </c>
      <c r="FL12" s="96" t="str">
        <f>IF($FJ$8,FQ7,"-")</f>
        <v>-</v>
      </c>
      <c r="FM12" s="96" t="str">
        <f>IF($FJ$8,FR7,"-")</f>
        <v>-</v>
      </c>
      <c r="FN12" s="96" t="str">
        <f>IF($FJ$8,FS7,"-")</f>
        <v>-</v>
      </c>
      <c r="FO12" s="85"/>
      <c r="FP12" s="85"/>
      <c r="FQ12" s="85"/>
      <c r="FR12" s="85"/>
      <c r="FS12" s="95" t="s">
        <v>143</v>
      </c>
      <c r="FT12" s="96" t="str">
        <f>IF($FT$8,FY7,"-")</f>
        <v>-</v>
      </c>
      <c r="FU12" s="96" t="str">
        <f>IF($FT$8,FZ7,"-")</f>
        <v>-</v>
      </c>
      <c r="FV12" s="96" t="str">
        <f>IF($FT$8,GA7,"-")</f>
        <v>-</v>
      </c>
      <c r="FW12" s="96" t="str">
        <f>IF($FT$8,GB7,"-")</f>
        <v>-</v>
      </c>
      <c r="FX12" s="96" t="str">
        <f>IF($FT$8,GC7,"-")</f>
        <v>-</v>
      </c>
      <c r="FY12" s="85"/>
      <c r="FZ12" s="85"/>
      <c r="GA12" s="85"/>
      <c r="GB12" s="85"/>
      <c r="GC12" s="95" t="s">
        <v>143</v>
      </c>
      <c r="GD12" s="96" t="str">
        <f>IF($GD$8,GI7,"-")</f>
        <v>-</v>
      </c>
      <c r="GE12" s="96" t="str">
        <f>IF($GD$8,GJ7,"-")</f>
        <v>-</v>
      </c>
      <c r="GF12" s="96" t="str">
        <f>IF($GD$8,GK7,"-")</f>
        <v>-</v>
      </c>
      <c r="GG12" s="96" t="str">
        <f>IF($GD$8,GL7,"-")</f>
        <v>-</v>
      </c>
      <c r="GH12" s="96" t="str">
        <f>IF($GD$8,GM7,"-")</f>
        <v>-</v>
      </c>
      <c r="GI12" s="85"/>
      <c r="GJ12" s="85"/>
      <c r="GK12" s="85"/>
      <c r="GL12" s="85"/>
      <c r="GM12" s="95" t="s">
        <v>143</v>
      </c>
      <c r="GN12" s="96" t="str">
        <f>IF($GN$8,GS7,"-")</f>
        <v>-</v>
      </c>
      <c r="GO12" s="96" t="str">
        <f>IF($GN$8,GT7,"-")</f>
        <v>-</v>
      </c>
      <c r="GP12" s="96" t="str">
        <f>IF($GN$8,GU7,"-")</f>
        <v>-</v>
      </c>
      <c r="GQ12" s="96" t="str">
        <f>IF($GN$8,GV7,"-")</f>
        <v>-</v>
      </c>
      <c r="GR12" s="96" t="str">
        <f>IF($GN$8,GW7,"-")</f>
        <v>-</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f>IF($IX$8,JC7,"-")</f>
        <v>19.2</v>
      </c>
      <c r="IY12" s="96">
        <f>IF($IX$8,JD7,"-")</f>
        <v>19.600000000000001</v>
      </c>
      <c r="IZ12" s="96">
        <f>IF($IX$8,JE7,"-")</f>
        <v>18.5</v>
      </c>
      <c r="JA12" s="96">
        <f>IF($IX$8,JF7,"-")</f>
        <v>16.100000000000001</v>
      </c>
      <c r="JB12" s="96">
        <f>IF($IX$8,JG7,"-")</f>
        <v>19.600000000000001</v>
      </c>
      <c r="JC12" s="85"/>
      <c r="JD12" s="85"/>
      <c r="JE12" s="85"/>
      <c r="JF12" s="85"/>
      <c r="JG12" s="95" t="s">
        <v>143</v>
      </c>
      <c r="JH12" s="96">
        <f>IF($JH$8,JM7,"-")</f>
        <v>44.6</v>
      </c>
      <c r="JI12" s="96">
        <f>IF($JH$8,JN7,"-")</f>
        <v>42.6</v>
      </c>
      <c r="JJ12" s="96">
        <f>IF($JH$8,JO7,"-")</f>
        <v>43.7</v>
      </c>
      <c r="JK12" s="96">
        <f>IF($JH$8,JP7,"-")</f>
        <v>45.4</v>
      </c>
      <c r="JL12" s="96">
        <f>IF($JH$8,JQ7,"-")</f>
        <v>48.2</v>
      </c>
      <c r="JM12" s="85"/>
      <c r="JN12" s="85"/>
      <c r="JO12" s="85"/>
      <c r="JP12" s="85"/>
      <c r="JQ12" s="95" t="s">
        <v>143</v>
      </c>
      <c r="JR12" s="96">
        <f>IF($JR$8,JW7,"-")</f>
        <v>282.2</v>
      </c>
      <c r="JS12" s="96">
        <f>IF($JR$8,JX7,"-")</f>
        <v>178.4</v>
      </c>
      <c r="JT12" s="96">
        <f>IF($JR$8,JY7,"-")</f>
        <v>146.19999999999999</v>
      </c>
      <c r="JU12" s="96">
        <f>IF($JR$8,JZ7,"-")</f>
        <v>137.1</v>
      </c>
      <c r="JV12" s="96">
        <f>IF($JR$8,KA7,"-")</f>
        <v>83.3</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f>IF($KL$8,KQ7,"-")</f>
        <v>52.7</v>
      </c>
      <c r="KM12" s="96">
        <f>IF($KL$8,KR7,"-")</f>
        <v>86.6</v>
      </c>
      <c r="KN12" s="96">
        <f>IF($KL$8,KS7,"-")</f>
        <v>98.4</v>
      </c>
      <c r="KO12" s="96">
        <f>IF($KL$8,KT7,"-")</f>
        <v>98.4</v>
      </c>
      <c r="KP12" s="96">
        <f>IF($KL$8,KU7,"-")</f>
        <v>99.1</v>
      </c>
      <c r="KQ12" s="85"/>
      <c r="KR12" s="85"/>
      <c r="KS12" s="85"/>
      <c r="KT12" s="85"/>
      <c r="KU12" s="85"/>
      <c r="KV12" s="95" t="s">
        <v>143</v>
      </c>
      <c r="KW12" s="96" t="str">
        <f>IF($KW$8,LB7,"-")</f>
        <v>-</v>
      </c>
      <c r="KX12" s="96" t="str">
        <f>IF($KW$8,LC7,"-")</f>
        <v>-</v>
      </c>
      <c r="KY12" s="96" t="str">
        <f>IF($KW$8,LD7,"-")</f>
        <v>-</v>
      </c>
      <c r="KZ12" s="96" t="str">
        <f>IF($KW$8,LE7,"-")</f>
        <v>-</v>
      </c>
      <c r="LA12" s="96" t="str">
        <f>IF($KW$8,LF7,"-")</f>
        <v>-</v>
      </c>
      <c r="LB12" s="85"/>
      <c r="LC12" s="85"/>
      <c r="LD12" s="85"/>
      <c r="LE12" s="85"/>
      <c r="LF12" s="95" t="s">
        <v>143</v>
      </c>
      <c r="LG12" s="96" t="str">
        <f>IF($LG$8,LL7,"-")</f>
        <v>-</v>
      </c>
      <c r="LH12" s="96" t="str">
        <f>IF($LG$8,LM7,"-")</f>
        <v>-</v>
      </c>
      <c r="LI12" s="96" t="str">
        <f>IF($LG$8,LN7,"-")</f>
        <v>-</v>
      </c>
      <c r="LJ12" s="96" t="str">
        <f>IF($LG$8,LO7,"-")</f>
        <v>-</v>
      </c>
      <c r="LK12" s="96" t="str">
        <f>IF($LG$8,LP7,"-")</f>
        <v>-</v>
      </c>
      <c r="LL12" s="85"/>
      <c r="LM12" s="85"/>
      <c r="LN12" s="85"/>
      <c r="LO12" s="85"/>
      <c r="LP12" s="95" t="s">
        <v>143</v>
      </c>
      <c r="LQ12" s="96" t="str">
        <f>IF($LQ$8,LV7,"-")</f>
        <v>-</v>
      </c>
      <c r="LR12" s="96" t="str">
        <f>IF($LQ$8,LW7,"-")</f>
        <v>-</v>
      </c>
      <c r="LS12" s="96" t="str">
        <f>IF($LQ$8,LX7,"-")</f>
        <v>-</v>
      </c>
      <c r="LT12" s="96" t="str">
        <f>IF($LQ$8,LY7,"-")</f>
        <v>-</v>
      </c>
      <c r="LU12" s="96" t="str">
        <f>IF($LQ$8,LZ7,"-")</f>
        <v>-</v>
      </c>
      <c r="LV12" s="85"/>
      <c r="LW12" s="85"/>
      <c r="LX12" s="85"/>
      <c r="LY12" s="85"/>
      <c r="LZ12" s="95" t="s">
        <v>143</v>
      </c>
      <c r="MA12" s="96" t="str">
        <f>IF($MA$8,MF7,"-")</f>
        <v>-</v>
      </c>
      <c r="MB12" s="96" t="str">
        <f>IF($MA$8,MG7,"-")</f>
        <v>-</v>
      </c>
      <c r="MC12" s="96" t="str">
        <f>IF($MA$8,MH7,"-")</f>
        <v>-</v>
      </c>
      <c r="MD12" s="96" t="str">
        <f>IF($MA$8,MI7,"-")</f>
        <v>-</v>
      </c>
      <c r="ME12" s="96" t="str">
        <f>IF($MA$8,MJ7,"-")</f>
        <v>-</v>
      </c>
      <c r="MF12" s="85"/>
      <c r="MG12" s="85"/>
      <c r="MH12" s="85"/>
      <c r="MI12" s="85"/>
      <c r="MJ12" s="95" t="s">
        <v>143</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144</v>
      </c>
      <c r="AY13" s="96">
        <f>$BI$7</f>
        <v>100</v>
      </c>
      <c r="AZ13" s="96">
        <f>$BI$7</f>
        <v>100</v>
      </c>
      <c r="BA13" s="96">
        <f>$BI$7</f>
        <v>100</v>
      </c>
      <c r="BB13" s="96">
        <f>$BI$7</f>
        <v>100</v>
      </c>
      <c r="BC13" s="96">
        <f>$BI$7</f>
        <v>100</v>
      </c>
      <c r="BD13" s="85"/>
      <c r="BE13" s="85"/>
      <c r="BF13" s="85"/>
      <c r="BG13" s="85"/>
      <c r="BH13" s="85"/>
      <c r="BI13" s="95" t="s">
        <v>144</v>
      </c>
      <c r="BJ13" s="96">
        <f>$BT$7</f>
        <v>100</v>
      </c>
      <c r="BK13" s="96">
        <f>$BT$7</f>
        <v>100</v>
      </c>
      <c r="BL13" s="96">
        <f>$BT$7</f>
        <v>100</v>
      </c>
      <c r="BM13" s="96">
        <f>$BT$7</f>
        <v>100</v>
      </c>
      <c r="BN13" s="96">
        <f>$BT$7</f>
        <v>100</v>
      </c>
      <c r="BO13" s="85"/>
      <c r="BP13" s="85"/>
      <c r="BQ13" s="85"/>
      <c r="BR13" s="85"/>
      <c r="BS13" s="85"/>
      <c r="BT13" s="95" t="s">
        <v>144</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145</v>
      </c>
      <c r="C14" s="100"/>
      <c r="D14" s="101"/>
      <c r="E14" s="100"/>
      <c r="F14" s="214" t="s">
        <v>146</v>
      </c>
      <c r="G14" s="214"/>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4" t="s">
        <v>147</v>
      </c>
      <c r="C15" s="204"/>
      <c r="D15" s="101"/>
      <c r="E15" s="98">
        <v>1</v>
      </c>
      <c r="F15" s="204" t="s">
        <v>148</v>
      </c>
      <c r="G15" s="204"/>
      <c r="H15" s="103" t="s">
        <v>149</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150</v>
      </c>
      <c r="AY15" s="104"/>
      <c r="AZ15" s="104"/>
      <c r="BA15" s="104"/>
      <c r="BB15" s="104"/>
      <c r="BC15" s="104"/>
      <c r="BD15" s="101"/>
      <c r="BE15" s="101"/>
      <c r="BF15" s="101"/>
      <c r="BG15" s="101"/>
      <c r="BH15" s="101"/>
      <c r="BI15" s="102" t="s">
        <v>150</v>
      </c>
      <c r="BJ15" s="104"/>
      <c r="BK15" s="104"/>
      <c r="BL15" s="104"/>
      <c r="BM15" s="104"/>
      <c r="BN15" s="104"/>
      <c r="BO15" s="101"/>
      <c r="BP15" s="101"/>
      <c r="BQ15" s="101"/>
      <c r="BR15" s="101"/>
      <c r="BS15" s="101"/>
      <c r="BT15" s="102" t="s">
        <v>150</v>
      </c>
      <c r="BU15" s="104"/>
      <c r="BV15" s="104"/>
      <c r="BW15" s="104"/>
      <c r="BX15" s="104"/>
      <c r="BY15" s="104"/>
      <c r="BZ15" s="101"/>
      <c r="CA15" s="101"/>
      <c r="CB15" s="101"/>
      <c r="CC15" s="101"/>
      <c r="CD15" s="101"/>
      <c r="CE15" s="102" t="s">
        <v>150</v>
      </c>
      <c r="CF15" s="104"/>
      <c r="CG15" s="104"/>
      <c r="CH15" s="104"/>
      <c r="CI15" s="104"/>
      <c r="CJ15" s="104"/>
      <c r="CK15" s="101"/>
      <c r="CL15" s="101"/>
      <c r="CM15" s="101"/>
      <c r="CN15" s="101"/>
      <c r="CO15" s="102" t="s">
        <v>150</v>
      </c>
      <c r="CP15" s="104"/>
      <c r="CQ15" s="104"/>
      <c r="CR15" s="104"/>
      <c r="CS15" s="104"/>
      <c r="CT15" s="104"/>
      <c r="CU15" s="101"/>
      <c r="CV15" s="101"/>
      <c r="CW15" s="101"/>
      <c r="CX15" s="101"/>
      <c r="CY15" s="101"/>
      <c r="CZ15" s="102" t="s">
        <v>150</v>
      </c>
      <c r="DA15" s="104"/>
      <c r="DB15" s="104"/>
      <c r="DC15" s="104"/>
      <c r="DD15" s="104"/>
      <c r="DE15" s="104"/>
      <c r="DF15" s="101"/>
      <c r="DG15" s="101"/>
      <c r="DH15" s="101"/>
      <c r="DI15" s="101"/>
      <c r="DJ15" s="102" t="s">
        <v>150</v>
      </c>
      <c r="DK15" s="104"/>
      <c r="DL15" s="104"/>
      <c r="DM15" s="104"/>
      <c r="DN15" s="104"/>
      <c r="DO15" s="104"/>
      <c r="DP15" s="101"/>
      <c r="DQ15" s="101"/>
      <c r="DR15" s="101"/>
      <c r="DS15" s="101"/>
      <c r="DT15" s="102" t="s">
        <v>150</v>
      </c>
      <c r="DU15" s="104"/>
      <c r="DV15" s="104"/>
      <c r="DW15" s="104"/>
      <c r="DX15" s="104"/>
      <c r="DY15" s="104"/>
      <c r="DZ15" s="101"/>
      <c r="EA15" s="101"/>
      <c r="EB15" s="101"/>
      <c r="EC15" s="101"/>
      <c r="ED15" s="102" t="s">
        <v>150</v>
      </c>
      <c r="EE15" s="104"/>
      <c r="EF15" s="104"/>
      <c r="EG15" s="104"/>
      <c r="EH15" s="104"/>
      <c r="EI15" s="104"/>
      <c r="EJ15" s="101"/>
      <c r="EK15" s="101"/>
      <c r="EL15" s="101"/>
      <c r="EM15" s="101"/>
      <c r="EN15" s="102" t="s">
        <v>150</v>
      </c>
      <c r="EO15" s="104"/>
      <c r="EP15" s="104"/>
      <c r="EQ15" s="104"/>
      <c r="ER15" s="104"/>
      <c r="ES15" s="104"/>
      <c r="ET15" s="101"/>
      <c r="EU15" s="101"/>
      <c r="EV15" s="101"/>
      <c r="EW15" s="101"/>
      <c r="EX15" s="101"/>
      <c r="EY15" s="102" t="s">
        <v>150</v>
      </c>
      <c r="EZ15" s="104"/>
      <c r="FA15" s="104"/>
      <c r="FB15" s="104"/>
      <c r="FC15" s="104"/>
      <c r="FD15" s="104"/>
      <c r="FE15" s="101"/>
      <c r="FF15" s="101"/>
      <c r="FG15" s="101"/>
      <c r="FH15" s="101"/>
      <c r="FI15" s="102" t="s">
        <v>150</v>
      </c>
      <c r="FJ15" s="104"/>
      <c r="FK15" s="104"/>
      <c r="FL15" s="104"/>
      <c r="FM15" s="104"/>
      <c r="FN15" s="104"/>
      <c r="FO15" s="101"/>
      <c r="FP15" s="101"/>
      <c r="FQ15" s="101"/>
      <c r="FR15" s="101"/>
      <c r="FS15" s="102" t="s">
        <v>150</v>
      </c>
      <c r="FT15" s="104"/>
      <c r="FU15" s="104"/>
      <c r="FV15" s="104"/>
      <c r="FW15" s="104"/>
      <c r="FX15" s="104"/>
      <c r="FY15" s="101"/>
      <c r="FZ15" s="101"/>
      <c r="GA15" s="101"/>
      <c r="GB15" s="101"/>
      <c r="GC15" s="102" t="s">
        <v>150</v>
      </c>
      <c r="GD15" s="104"/>
      <c r="GE15" s="104"/>
      <c r="GF15" s="104"/>
      <c r="GG15" s="104"/>
      <c r="GH15" s="104"/>
      <c r="GI15" s="101"/>
      <c r="GJ15" s="101"/>
      <c r="GK15" s="101"/>
      <c r="GL15" s="101"/>
      <c r="GM15" s="102" t="s">
        <v>150</v>
      </c>
      <c r="GN15" s="104"/>
      <c r="GO15" s="104"/>
      <c r="GP15" s="104"/>
      <c r="GQ15" s="104"/>
      <c r="GR15" s="104"/>
      <c r="GS15" s="101"/>
      <c r="GT15" s="101"/>
      <c r="GU15" s="101"/>
      <c r="GV15" s="101"/>
      <c r="GW15" s="101"/>
      <c r="GX15" s="102" t="s">
        <v>150</v>
      </c>
      <c r="GY15" s="104"/>
      <c r="GZ15" s="104"/>
      <c r="HA15" s="104"/>
      <c r="HB15" s="104"/>
      <c r="HC15" s="104"/>
      <c r="HD15" s="101"/>
      <c r="HE15" s="101"/>
      <c r="HF15" s="101"/>
      <c r="HG15" s="101"/>
      <c r="HH15" s="102" t="s">
        <v>150</v>
      </c>
      <c r="HI15" s="104"/>
      <c r="HJ15" s="104"/>
      <c r="HK15" s="104"/>
      <c r="HL15" s="104"/>
      <c r="HM15" s="104"/>
      <c r="HN15" s="101"/>
      <c r="HO15" s="101"/>
      <c r="HP15" s="101"/>
      <c r="HQ15" s="101"/>
      <c r="HR15" s="102" t="s">
        <v>150</v>
      </c>
      <c r="HS15" s="104"/>
      <c r="HT15" s="104"/>
      <c r="HU15" s="104"/>
      <c r="HV15" s="104"/>
      <c r="HW15" s="104"/>
      <c r="HX15" s="101"/>
      <c r="HY15" s="101"/>
      <c r="HZ15" s="101"/>
      <c r="IA15" s="101"/>
      <c r="IB15" s="102" t="s">
        <v>150</v>
      </c>
      <c r="IC15" s="104"/>
      <c r="ID15" s="104"/>
      <c r="IE15" s="104"/>
      <c r="IF15" s="104"/>
      <c r="IG15" s="104"/>
      <c r="IH15" s="101"/>
      <c r="II15" s="101"/>
      <c r="IJ15" s="101"/>
      <c r="IK15" s="101"/>
      <c r="IL15" s="102" t="s">
        <v>150</v>
      </c>
      <c r="IM15" s="104"/>
      <c r="IN15" s="104"/>
      <c r="IO15" s="104"/>
      <c r="IP15" s="104"/>
      <c r="IQ15" s="104"/>
      <c r="IR15" s="101"/>
      <c r="IS15" s="101"/>
      <c r="IT15" s="101"/>
      <c r="IU15" s="101"/>
      <c r="IV15" s="101"/>
      <c r="IW15" s="102" t="s">
        <v>150</v>
      </c>
      <c r="IX15" s="104"/>
      <c r="IY15" s="104"/>
      <c r="IZ15" s="104"/>
      <c r="JA15" s="104"/>
      <c r="JB15" s="104"/>
      <c r="JC15" s="101"/>
      <c r="JD15" s="101"/>
      <c r="JE15" s="101"/>
      <c r="JF15" s="101"/>
      <c r="JG15" s="102" t="s">
        <v>150</v>
      </c>
      <c r="JH15" s="104"/>
      <c r="JI15" s="104"/>
      <c r="JJ15" s="104"/>
      <c r="JK15" s="104"/>
      <c r="JL15" s="104"/>
      <c r="JM15" s="101"/>
      <c r="JN15" s="101"/>
      <c r="JO15" s="101"/>
      <c r="JP15" s="101"/>
      <c r="JQ15" s="102" t="s">
        <v>150</v>
      </c>
      <c r="JR15" s="104"/>
      <c r="JS15" s="104"/>
      <c r="JT15" s="104"/>
      <c r="JU15" s="104"/>
      <c r="JV15" s="104"/>
      <c r="JW15" s="101"/>
      <c r="JX15" s="101"/>
      <c r="JY15" s="101"/>
      <c r="JZ15" s="101"/>
      <c r="KA15" s="102" t="s">
        <v>150</v>
      </c>
      <c r="KB15" s="104"/>
      <c r="KC15" s="104"/>
      <c r="KD15" s="104"/>
      <c r="KE15" s="104"/>
      <c r="KF15" s="104"/>
      <c r="KG15" s="101"/>
      <c r="KH15" s="101"/>
      <c r="KI15" s="101"/>
      <c r="KJ15" s="101"/>
      <c r="KK15" s="102" t="s">
        <v>150</v>
      </c>
      <c r="KL15" s="104"/>
      <c r="KM15" s="104"/>
      <c r="KN15" s="104"/>
      <c r="KO15" s="104"/>
      <c r="KP15" s="104"/>
      <c r="KQ15" s="101"/>
      <c r="KR15" s="101"/>
      <c r="KS15" s="101"/>
      <c r="KT15" s="101"/>
      <c r="KU15" s="101"/>
      <c r="KV15" s="102" t="s">
        <v>150</v>
      </c>
      <c r="KW15" s="104"/>
      <c r="KX15" s="104"/>
      <c r="KY15" s="104"/>
      <c r="KZ15" s="104"/>
      <c r="LA15" s="104"/>
      <c r="LB15" s="101"/>
      <c r="LC15" s="101"/>
      <c r="LD15" s="101"/>
      <c r="LE15" s="101"/>
      <c r="LF15" s="102" t="s">
        <v>150</v>
      </c>
      <c r="LG15" s="104"/>
      <c r="LH15" s="104"/>
      <c r="LI15" s="104"/>
      <c r="LJ15" s="104"/>
      <c r="LK15" s="104"/>
      <c r="LL15" s="101"/>
      <c r="LM15" s="101"/>
      <c r="LN15" s="101"/>
      <c r="LO15" s="101"/>
      <c r="LP15" s="102" t="s">
        <v>150</v>
      </c>
      <c r="LQ15" s="104"/>
      <c r="LR15" s="104"/>
      <c r="LS15" s="104"/>
      <c r="LT15" s="104"/>
      <c r="LU15" s="104"/>
      <c r="LV15" s="101"/>
      <c r="LW15" s="101"/>
      <c r="LX15" s="101"/>
      <c r="LY15" s="101"/>
      <c r="LZ15" s="102" t="s">
        <v>150</v>
      </c>
      <c r="MA15" s="104"/>
      <c r="MB15" s="104"/>
      <c r="MC15" s="104"/>
      <c r="MD15" s="104"/>
      <c r="ME15" s="104"/>
      <c r="MF15" s="101"/>
      <c r="MG15" s="101"/>
      <c r="MH15" s="101"/>
      <c r="MI15" s="101"/>
      <c r="MJ15" s="102" t="s">
        <v>150</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4" t="s">
        <v>151</v>
      </c>
      <c r="C16" s="204"/>
      <c r="D16" s="101"/>
      <c r="E16" s="98">
        <f>E15+1</f>
        <v>2</v>
      </c>
      <c r="F16" s="204" t="s">
        <v>152</v>
      </c>
      <c r="G16" s="204"/>
      <c r="H16" s="103" t="s">
        <v>153</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4" t="s">
        <v>154</v>
      </c>
      <c r="C17" s="204"/>
      <c r="D17" s="101"/>
      <c r="E17" s="98">
        <f t="shared" ref="E17" si="8">E16+1</f>
        <v>3</v>
      </c>
      <c r="F17" s="204" t="s">
        <v>155</v>
      </c>
      <c r="G17" s="204"/>
      <c r="H17" s="103" t="s">
        <v>156</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157</v>
      </c>
      <c r="AY17" s="107">
        <f>IF(AY7="-",NA(),AY7)</f>
        <v>119</v>
      </c>
      <c r="AZ17" s="107">
        <f t="shared" ref="AZ17:BC17" si="9">IF(AZ7="-",NA(),AZ7)</f>
        <v>135.4</v>
      </c>
      <c r="BA17" s="107">
        <f t="shared" si="9"/>
        <v>102</v>
      </c>
      <c r="BB17" s="107">
        <f t="shared" si="9"/>
        <v>117.3</v>
      </c>
      <c r="BC17" s="107">
        <f t="shared" si="9"/>
        <v>116.7</v>
      </c>
      <c r="BD17" s="101"/>
      <c r="BE17" s="101"/>
      <c r="BF17" s="101"/>
      <c r="BG17" s="101"/>
      <c r="BH17" s="101"/>
      <c r="BI17" s="106" t="s">
        <v>157</v>
      </c>
      <c r="BJ17" s="107">
        <f>IF(BJ7="-",NA(),BJ7)</f>
        <v>244.4</v>
      </c>
      <c r="BK17" s="107">
        <f t="shared" ref="BK17:BN17" si="10">IF(BK7="-",NA(),BK7)</f>
        <v>279.2</v>
      </c>
      <c r="BL17" s="107">
        <f t="shared" si="10"/>
        <v>179.9</v>
      </c>
      <c r="BM17" s="107">
        <f t="shared" si="10"/>
        <v>205.5</v>
      </c>
      <c r="BN17" s="107">
        <f t="shared" si="10"/>
        <v>216.7</v>
      </c>
      <c r="BO17" s="101"/>
      <c r="BP17" s="101"/>
      <c r="BQ17" s="101"/>
      <c r="BR17" s="101"/>
      <c r="BS17" s="101"/>
      <c r="BT17" s="106" t="s">
        <v>157</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157</v>
      </c>
      <c r="CF17" s="107">
        <f>IF(CF7="-",NA(),CF7)</f>
        <v>14097</v>
      </c>
      <c r="CG17" s="107">
        <f t="shared" ref="CG17:CJ17" si="12">IF(CG7="-",NA(),CG7)</f>
        <v>14525.1</v>
      </c>
      <c r="CH17" s="107">
        <f t="shared" si="12"/>
        <v>19839.2</v>
      </c>
      <c r="CI17" s="107">
        <f t="shared" si="12"/>
        <v>17237.099999999999</v>
      </c>
      <c r="CJ17" s="107">
        <f t="shared" si="12"/>
        <v>19337.2</v>
      </c>
      <c r="CK17" s="101"/>
      <c r="CL17" s="101"/>
      <c r="CM17" s="101"/>
      <c r="CN17" s="101"/>
      <c r="CO17" s="106" t="s">
        <v>157</v>
      </c>
      <c r="CP17" s="108">
        <f>IF(CP7="-",NA(),CP7)</f>
        <v>31283</v>
      </c>
      <c r="CQ17" s="108">
        <f t="shared" ref="CQ17:CT17" si="13">IF(CQ7="-",NA(),CQ7)</f>
        <v>38526</v>
      </c>
      <c r="CR17" s="108">
        <f t="shared" si="13"/>
        <v>23875</v>
      </c>
      <c r="CS17" s="108">
        <f t="shared" si="13"/>
        <v>32065</v>
      </c>
      <c r="CT17" s="108">
        <f t="shared" si="13"/>
        <v>31117</v>
      </c>
      <c r="CU17" s="101"/>
      <c r="CV17" s="101"/>
      <c r="CW17" s="101"/>
      <c r="CX17" s="101"/>
      <c r="CY17" s="101"/>
      <c r="CZ17" s="106" t="s">
        <v>157</v>
      </c>
      <c r="DA17" s="107">
        <f>IF(DA7="-",NA(),DA7)</f>
        <v>21.2</v>
      </c>
      <c r="DB17" s="107">
        <f t="shared" ref="DB17:DE17" si="14">IF(DB7="-",NA(),DB7)</f>
        <v>20.5</v>
      </c>
      <c r="DC17" s="107">
        <f t="shared" si="14"/>
        <v>17.8</v>
      </c>
      <c r="DD17" s="107">
        <f t="shared" si="14"/>
        <v>20.7</v>
      </c>
      <c r="DE17" s="107">
        <f t="shared" si="14"/>
        <v>17.2</v>
      </c>
      <c r="DF17" s="101"/>
      <c r="DG17" s="101"/>
      <c r="DH17" s="101"/>
      <c r="DI17" s="101"/>
      <c r="DJ17" s="106" t="s">
        <v>157</v>
      </c>
      <c r="DK17" s="107">
        <f>IF(DK7="-",NA(),DK7)</f>
        <v>28.6</v>
      </c>
      <c r="DL17" s="107">
        <f t="shared" ref="DL17:DO17" si="15">IF(DL7="-",NA(),DL7)</f>
        <v>21.3</v>
      </c>
      <c r="DM17" s="107">
        <f t="shared" si="15"/>
        <v>44</v>
      </c>
      <c r="DN17" s="107">
        <f t="shared" si="15"/>
        <v>31.5</v>
      </c>
      <c r="DO17" s="107">
        <f t="shared" si="15"/>
        <v>20.6</v>
      </c>
      <c r="DP17" s="101"/>
      <c r="DQ17" s="101"/>
      <c r="DR17" s="101"/>
      <c r="DS17" s="101"/>
      <c r="DT17" s="106" t="s">
        <v>157</v>
      </c>
      <c r="DU17" s="107">
        <f>IF(DU7="-",NA(),DU7)</f>
        <v>286</v>
      </c>
      <c r="DV17" s="107">
        <f t="shared" ref="DV17:DY17" si="16">IF(DV7="-",NA(),DV7)</f>
        <v>217.8</v>
      </c>
      <c r="DW17" s="107">
        <f t="shared" si="16"/>
        <v>204.3</v>
      </c>
      <c r="DX17" s="107">
        <f t="shared" si="16"/>
        <v>141.6</v>
      </c>
      <c r="DY17" s="107">
        <f t="shared" si="16"/>
        <v>115.7</v>
      </c>
      <c r="DZ17" s="101"/>
      <c r="EA17" s="101"/>
      <c r="EB17" s="101"/>
      <c r="EC17" s="101"/>
      <c r="ED17" s="106" t="s">
        <v>157</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157</v>
      </c>
      <c r="EO17" s="107">
        <f>IF(EO7="-",NA(),EO7)</f>
        <v>74.900000000000006</v>
      </c>
      <c r="EP17" s="107">
        <f t="shared" ref="EP17:ES17" si="18">IF(EP7="-",NA(),EP7)</f>
        <v>100</v>
      </c>
      <c r="EQ17" s="107">
        <f t="shared" si="18"/>
        <v>100</v>
      </c>
      <c r="ER17" s="107">
        <f t="shared" si="18"/>
        <v>100</v>
      </c>
      <c r="ES17" s="107">
        <f t="shared" si="18"/>
        <v>100</v>
      </c>
      <c r="ET17" s="101"/>
      <c r="EU17" s="101"/>
      <c r="EV17" s="101"/>
      <c r="EW17" s="101"/>
      <c r="EX17" s="101"/>
      <c r="EY17" s="106" t="s">
        <v>157</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157</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157</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157</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157</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157</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157</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157</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157</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157</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157</v>
      </c>
      <c r="IX17" s="107">
        <f>IF(IX7="-",NA(),IX7)</f>
        <v>21.2</v>
      </c>
      <c r="IY17" s="107">
        <f t="shared" ref="IY17:JB17" si="29">IF(IY7="-",NA(),IY7)</f>
        <v>20.5</v>
      </c>
      <c r="IZ17" s="107">
        <f t="shared" si="29"/>
        <v>17.8</v>
      </c>
      <c r="JA17" s="107">
        <f t="shared" si="29"/>
        <v>20.7</v>
      </c>
      <c r="JB17" s="107">
        <f t="shared" si="29"/>
        <v>17.2</v>
      </c>
      <c r="JC17" s="101"/>
      <c r="JD17" s="101"/>
      <c r="JE17" s="101"/>
      <c r="JF17" s="101"/>
      <c r="JG17" s="106" t="s">
        <v>157</v>
      </c>
      <c r="JH17" s="107">
        <f>IF(JH7="-",NA(),JH7)</f>
        <v>28.6</v>
      </c>
      <c r="JI17" s="107">
        <f t="shared" ref="JI17:JL17" si="30">IF(JI7="-",NA(),JI7)</f>
        <v>21.3</v>
      </c>
      <c r="JJ17" s="107">
        <f t="shared" si="30"/>
        <v>44</v>
      </c>
      <c r="JK17" s="107">
        <f t="shared" si="30"/>
        <v>31.5</v>
      </c>
      <c r="JL17" s="107">
        <f t="shared" si="30"/>
        <v>20.6</v>
      </c>
      <c r="JM17" s="101"/>
      <c r="JN17" s="101"/>
      <c r="JO17" s="101"/>
      <c r="JP17" s="101"/>
      <c r="JQ17" s="106" t="s">
        <v>157</v>
      </c>
      <c r="JR17" s="107">
        <f>IF(JR7="-",NA(),JR7)</f>
        <v>286</v>
      </c>
      <c r="JS17" s="107">
        <f t="shared" ref="JS17:JV17" si="31">IF(JS7="-",NA(),JS7)</f>
        <v>217.8</v>
      </c>
      <c r="JT17" s="107">
        <f t="shared" si="31"/>
        <v>204.3</v>
      </c>
      <c r="JU17" s="107">
        <f t="shared" si="31"/>
        <v>141.6</v>
      </c>
      <c r="JV17" s="107">
        <f t="shared" si="31"/>
        <v>115.7</v>
      </c>
      <c r="JW17" s="101"/>
      <c r="JX17" s="101"/>
      <c r="JY17" s="101"/>
      <c r="JZ17" s="101"/>
      <c r="KA17" s="106" t="s">
        <v>157</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157</v>
      </c>
      <c r="KL17" s="107">
        <f>IF(KL7="-",NA(),KL7)</f>
        <v>74.900000000000006</v>
      </c>
      <c r="KM17" s="107">
        <f t="shared" ref="KM17:KP17" si="33">IF(KM7="-",NA(),KM7)</f>
        <v>100</v>
      </c>
      <c r="KN17" s="107">
        <f t="shared" si="33"/>
        <v>100</v>
      </c>
      <c r="KO17" s="107">
        <f t="shared" si="33"/>
        <v>100</v>
      </c>
      <c r="KP17" s="107">
        <f t="shared" si="33"/>
        <v>100</v>
      </c>
      <c r="KQ17" s="101"/>
      <c r="KR17" s="101"/>
      <c r="KS17" s="101"/>
      <c r="KT17" s="101"/>
      <c r="KU17" s="101"/>
      <c r="KV17" s="106" t="s">
        <v>157</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157</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157</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157</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157</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4" t="s">
        <v>158</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159</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159</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159</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159</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159</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159</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159</v>
      </c>
      <c r="DK18" s="107">
        <f>IF(DP7="-",NA(),DP7)</f>
        <v>23.7</v>
      </c>
      <c r="DL18" s="107">
        <f t="shared" ref="DL18:DO18" si="45">IF(DQ7="-",NA(),DQ7)</f>
        <v>21.6</v>
      </c>
      <c r="DM18" s="107">
        <f t="shared" si="45"/>
        <v>13.7</v>
      </c>
      <c r="DN18" s="107">
        <f t="shared" si="45"/>
        <v>16.3</v>
      </c>
      <c r="DO18" s="107">
        <f t="shared" si="45"/>
        <v>14.2</v>
      </c>
      <c r="DP18" s="101"/>
      <c r="DQ18" s="101"/>
      <c r="DR18" s="101"/>
      <c r="DS18" s="101"/>
      <c r="DT18" s="106" t="s">
        <v>159</v>
      </c>
      <c r="DU18" s="107">
        <f>IF(DZ7="-",NA(),DZ7)</f>
        <v>126.1</v>
      </c>
      <c r="DV18" s="107">
        <f t="shared" ref="DV18:DY18" si="46">IF(EA7="-",NA(),EA7)</f>
        <v>102.3</v>
      </c>
      <c r="DW18" s="107">
        <f t="shared" si="46"/>
        <v>98.2</v>
      </c>
      <c r="DX18" s="107">
        <f t="shared" si="46"/>
        <v>100.3</v>
      </c>
      <c r="DY18" s="107">
        <f t="shared" si="46"/>
        <v>98.3</v>
      </c>
      <c r="DZ18" s="101"/>
      <c r="EA18" s="101"/>
      <c r="EB18" s="101"/>
      <c r="EC18" s="101"/>
      <c r="ED18" s="106" t="s">
        <v>159</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159</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159</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159</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159</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159</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159</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159</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159</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159</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159</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159</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159</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159</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159</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159</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159</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159</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159</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159</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159</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159</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4" t="s">
        <v>160</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144</v>
      </c>
      <c r="AY19" s="107">
        <f>$BI$7</f>
        <v>100</v>
      </c>
      <c r="AZ19" s="107">
        <f t="shared" ref="AZ19:BC19" si="49">$BI$7</f>
        <v>100</v>
      </c>
      <c r="BA19" s="107">
        <f t="shared" si="49"/>
        <v>100</v>
      </c>
      <c r="BB19" s="107">
        <f t="shared" si="49"/>
        <v>100</v>
      </c>
      <c r="BC19" s="107">
        <f t="shared" si="49"/>
        <v>100</v>
      </c>
      <c r="BD19" s="101"/>
      <c r="BE19" s="101"/>
      <c r="BF19" s="101"/>
      <c r="BG19" s="101"/>
      <c r="BH19" s="101"/>
      <c r="BI19" s="109" t="s">
        <v>144</v>
      </c>
      <c r="BJ19" s="107">
        <f>$BT$7</f>
        <v>100</v>
      </c>
      <c r="BK19" s="107">
        <f>$BT$7</f>
        <v>100</v>
      </c>
      <c r="BL19" s="107">
        <f>$BT$7</f>
        <v>100</v>
      </c>
      <c r="BM19" s="107">
        <f>$BT$7</f>
        <v>100</v>
      </c>
      <c r="BN19" s="107">
        <f>$BT$7</f>
        <v>100</v>
      </c>
      <c r="BO19" s="101"/>
      <c r="BP19" s="101"/>
      <c r="BQ19" s="101"/>
      <c r="BR19" s="101"/>
      <c r="BS19" s="101"/>
      <c r="BT19" s="109" t="s">
        <v>144</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4" t="s">
        <v>161</v>
      </c>
      <c r="C20" s="204"/>
      <c r="D20" s="101"/>
    </row>
    <row r="21" spans="1:374">
      <c r="A21" s="98">
        <f t="shared" si="7"/>
        <v>7</v>
      </c>
      <c r="B21" s="204" t="s">
        <v>162</v>
      </c>
      <c r="C21" s="204"/>
      <c r="D21" s="101"/>
    </row>
    <row r="22" spans="1:374">
      <c r="A22" s="98">
        <f t="shared" si="7"/>
        <v>8</v>
      </c>
      <c r="B22" s="204" t="s">
        <v>163</v>
      </c>
      <c r="C22" s="204"/>
      <c r="D22" s="101"/>
      <c r="E22" s="205" t="s">
        <v>164</v>
      </c>
      <c r="F22" s="206"/>
      <c r="G22" s="206"/>
      <c r="H22" s="206"/>
      <c r="I22" s="207"/>
    </row>
    <row r="23" spans="1:374">
      <c r="A23" s="98">
        <f t="shared" si="7"/>
        <v>9</v>
      </c>
      <c r="B23" s="204" t="s">
        <v>165</v>
      </c>
      <c r="C23" s="204"/>
      <c r="D23" s="101"/>
      <c r="E23" s="208"/>
      <c r="F23" s="209"/>
      <c r="G23" s="209"/>
      <c r="H23" s="209"/>
      <c r="I23" s="210"/>
    </row>
    <row r="24" spans="1:374">
      <c r="A24" s="98">
        <f t="shared" si="7"/>
        <v>10</v>
      </c>
      <c r="B24" s="204" t="s">
        <v>166</v>
      </c>
      <c r="C24" s="204"/>
      <c r="D24" s="101"/>
      <c r="E24" s="208"/>
      <c r="F24" s="209"/>
      <c r="G24" s="209"/>
      <c r="H24" s="209"/>
      <c r="I24" s="210"/>
    </row>
    <row r="25" spans="1:374">
      <c r="A25" s="98">
        <f t="shared" si="7"/>
        <v>11</v>
      </c>
      <c r="B25" s="204" t="s">
        <v>167</v>
      </c>
      <c r="C25" s="204"/>
      <c r="D25" s="101"/>
      <c r="E25" s="208"/>
      <c r="F25" s="209"/>
      <c r="G25" s="209"/>
      <c r="H25" s="209"/>
      <c r="I25" s="210"/>
    </row>
    <row r="26" spans="1:374">
      <c r="A26" s="98">
        <f t="shared" si="7"/>
        <v>12</v>
      </c>
      <c r="B26" s="204" t="s">
        <v>168</v>
      </c>
      <c r="C26" s="204"/>
      <c r="D26" s="101"/>
      <c r="E26" s="208"/>
      <c r="F26" s="209"/>
      <c r="G26" s="209"/>
      <c r="H26" s="209"/>
      <c r="I26" s="210"/>
    </row>
    <row r="27" spans="1:374">
      <c r="A27" s="98">
        <f t="shared" si="7"/>
        <v>13</v>
      </c>
      <c r="B27" s="204" t="s">
        <v>169</v>
      </c>
      <c r="C27" s="204"/>
      <c r="D27" s="101"/>
      <c r="E27" s="208"/>
      <c r="F27" s="209"/>
      <c r="G27" s="209"/>
      <c r="H27" s="209"/>
      <c r="I27" s="210"/>
    </row>
    <row r="28" spans="1:374">
      <c r="A28" s="98">
        <f t="shared" si="7"/>
        <v>14</v>
      </c>
      <c r="B28" s="204" t="s">
        <v>170</v>
      </c>
      <c r="C28" s="204"/>
      <c r="D28" s="101"/>
      <c r="E28" s="208"/>
      <c r="F28" s="209"/>
      <c r="G28" s="209"/>
      <c r="H28" s="209"/>
      <c r="I28" s="210"/>
    </row>
    <row r="29" spans="1:374">
      <c r="A29" s="98">
        <f t="shared" si="7"/>
        <v>15</v>
      </c>
      <c r="B29" s="204" t="s">
        <v>171</v>
      </c>
      <c r="C29" s="204"/>
      <c r="D29" s="101"/>
      <c r="E29" s="208"/>
      <c r="F29" s="209"/>
      <c r="G29" s="209"/>
      <c r="H29" s="209"/>
      <c r="I29" s="210"/>
    </row>
    <row r="30" spans="1:374">
      <c r="A30" s="98">
        <f t="shared" si="7"/>
        <v>16</v>
      </c>
      <c r="B30" s="204" t="s">
        <v>172</v>
      </c>
      <c r="C30" s="204"/>
      <c r="D30" s="101"/>
      <c r="E30" s="208"/>
      <c r="F30" s="209"/>
      <c r="G30" s="209"/>
      <c r="H30" s="209"/>
      <c r="I30" s="210"/>
    </row>
    <row r="31" spans="1:374">
      <c r="A31" s="98">
        <f t="shared" si="7"/>
        <v>17</v>
      </c>
      <c r="B31" s="204" t="s">
        <v>173</v>
      </c>
      <c r="C31" s="204"/>
      <c r="D31" s="101"/>
      <c r="E31" s="208"/>
      <c r="F31" s="209"/>
      <c r="G31" s="209"/>
      <c r="H31" s="209"/>
      <c r="I31" s="210"/>
    </row>
    <row r="32" spans="1:374">
      <c r="A32" s="98">
        <f t="shared" si="7"/>
        <v>18</v>
      </c>
      <c r="B32" s="204" t="s">
        <v>174</v>
      </c>
      <c r="C32" s="204"/>
      <c r="D32" s="101"/>
      <c r="E32" s="208"/>
      <c r="F32" s="209"/>
      <c r="G32" s="209"/>
      <c r="H32" s="209"/>
      <c r="I32" s="210"/>
    </row>
    <row r="33" spans="1:16">
      <c r="A33" s="98">
        <f t="shared" si="7"/>
        <v>19</v>
      </c>
      <c r="B33" s="204" t="s">
        <v>175</v>
      </c>
      <c r="C33" s="204"/>
      <c r="D33" s="101"/>
      <c r="E33" s="208"/>
      <c r="F33" s="209"/>
      <c r="G33" s="209"/>
      <c r="H33" s="209"/>
      <c r="I33" s="210"/>
    </row>
    <row r="34" spans="1:16">
      <c r="A34" s="98">
        <f t="shared" si="7"/>
        <v>20</v>
      </c>
      <c r="B34" s="204" t="s">
        <v>176</v>
      </c>
      <c r="C34" s="204"/>
      <c r="D34" s="101"/>
      <c r="E34" s="208"/>
      <c r="F34" s="209"/>
      <c r="G34" s="209"/>
      <c r="H34" s="209"/>
      <c r="I34" s="210"/>
    </row>
    <row r="35" spans="1:16" ht="25.5" customHeight="1">
      <c r="E35" s="211"/>
      <c r="F35" s="212"/>
      <c r="G35" s="212"/>
      <c r="H35" s="212"/>
      <c r="I35" s="213"/>
    </row>
    <row r="37" spans="1:16">
      <c r="L37" s="205" t="s">
        <v>164</v>
      </c>
      <c r="M37" s="206"/>
      <c r="N37" s="206"/>
      <c r="O37" s="206"/>
      <c r="P37" s="207"/>
    </row>
    <row r="38" spans="1:16">
      <c r="L38" s="208"/>
      <c r="M38" s="209"/>
      <c r="N38" s="209"/>
      <c r="O38" s="209"/>
      <c r="P38" s="210"/>
    </row>
    <row r="39" spans="1:16">
      <c r="L39" s="208"/>
      <c r="M39" s="209"/>
      <c r="N39" s="209"/>
      <c r="O39" s="209"/>
      <c r="P39" s="210"/>
    </row>
    <row r="40" spans="1:16">
      <c r="L40" s="208"/>
      <c r="M40" s="209"/>
      <c r="N40" s="209"/>
      <c r="O40" s="209"/>
      <c r="P40" s="210"/>
    </row>
    <row r="41" spans="1:16">
      <c r="L41" s="208"/>
      <c r="M41" s="209"/>
      <c r="N41" s="209"/>
      <c r="O41" s="209"/>
      <c r="P41" s="210"/>
    </row>
    <row r="42" spans="1:16">
      <c r="L42" s="208"/>
      <c r="M42" s="209"/>
      <c r="N42" s="209"/>
      <c r="O42" s="209"/>
      <c r="P42" s="210"/>
    </row>
    <row r="43" spans="1:16">
      <c r="L43" s="208"/>
      <c r="M43" s="209"/>
      <c r="N43" s="209"/>
      <c r="O43" s="209"/>
      <c r="P43" s="210"/>
    </row>
    <row r="44" spans="1:16">
      <c r="L44" s="208"/>
      <c r="M44" s="209"/>
      <c r="N44" s="209"/>
      <c r="O44" s="209"/>
      <c r="P44" s="210"/>
    </row>
    <row r="45" spans="1:16">
      <c r="L45" s="208"/>
      <c r="M45" s="209"/>
      <c r="N45" s="209"/>
      <c r="O45" s="209"/>
      <c r="P45" s="210"/>
    </row>
    <row r="46" spans="1:16">
      <c r="L46" s="208"/>
      <c r="M46" s="209"/>
      <c r="N46" s="209"/>
      <c r="O46" s="209"/>
      <c r="P46" s="210"/>
    </row>
    <row r="47" spans="1:16">
      <c r="L47" s="208"/>
      <c r="M47" s="209"/>
      <c r="N47" s="209"/>
      <c r="O47" s="209"/>
      <c r="P47" s="210"/>
    </row>
    <row r="48" spans="1:16">
      <c r="L48" s="208"/>
      <c r="M48" s="209"/>
      <c r="N48" s="209"/>
      <c r="O48" s="209"/>
      <c r="P48" s="210"/>
    </row>
    <row r="49" spans="12:16">
      <c r="L49" s="208"/>
      <c r="M49" s="209"/>
      <c r="N49" s="209"/>
      <c r="O49" s="209"/>
      <c r="P49" s="210"/>
    </row>
    <row r="50" spans="12:16" ht="26.25" customHeight="1">
      <c r="L50" s="211"/>
      <c r="M50" s="212"/>
      <c r="N50" s="212"/>
      <c r="O50" s="212"/>
      <c r="P50" s="213"/>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2018-02-16T05:15:38Z</cp:lastPrinted>
  <dcterms:created xsi:type="dcterms:W3CDTF">2017-12-18T06:36:29Z</dcterms:created>
  <dcterms:modified xsi:type="dcterms:W3CDTF">2018-02-20T04:09:17Z</dcterms:modified>
  <cp:category/>
</cp:coreProperties>
</file>