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iterate="1" iterateCount="50"/>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<sst xmlns="http://schemas.openxmlformats.org/spreadsheetml/2006/main" count="251" uniqueCount="126">
  <si>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</si>
  <si>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</si>
  <si>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</si>
  <si>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</si>
  <si>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</si>
  <si>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</si>
  <si>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</si>
  <si>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</si>
  <si>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</si>
  <si>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</si>
  <si>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</si>
  <si>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</si>
  <si>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</si>
  <si>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</si>
  <si>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</si>
  <si>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</si>
  <si>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</si>
  <si>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</si>
  <si>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</si>
  <si>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</si>
  <si>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</si>
  <si>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</si>
  <si>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</si>
  <si>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</si>
  <si>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</si>
  <si>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</si>
  <si>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</si>
  <si>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</si>
  <si>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</si>
  <si>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</si>
  <si>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</si>
  <si>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</si>
  <si>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</si>
  <si>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</si>
  <si>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</si>
  <si>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</si>
  <si>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</si>
  <si>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</si>
  <si>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</si>
  <si>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</si>
  <si>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</si>
  <si>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</si>
  <si>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</si>
  <si>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</si>
  <si>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</si>
  <si>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</si>
  <si>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</si>
  <si>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</si>
  <si>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</si>
  <si>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</si>
  <si>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</si>
  <si>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</si>
  <si>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</si>
  <si>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</si>
  <si>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</si>
  <si>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</si>
  <si>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</si>
  <si>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</si>
  <si>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</si>
  <si>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</si>
  <si>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</si>
  <si>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</si>
  <si>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</si>
  <si>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</si>
  <si>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</si>
  <si>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</si>
  <si>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</si>
  <si>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</si>
  <si>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</si>
  <si>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</si>
  <si>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</si>
  <si>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</si>
  <si>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</si>
  <si>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</si>
  <si>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</si>
  <si>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</si>
  <si>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</si>
  <si>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</si>
  <si>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</si>
  <si>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</si>
  <si>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</si>
  <si>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</si>
  <si>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</si>
  <si>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</si>
  <si>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</si>
  <si>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</si>
  <si>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</si>
  <si>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</si>
  <si>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</si>
  <si>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</si>
  <si>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</si>
  <si>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</si>
  <si>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</si>
  <si>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</si>
  <si>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</si>
  <si>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</si>
  <si>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</si>
  <si>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</si>
  <si>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</si>
  <si>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</si>
  <si>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</si>
  <si>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</si>
  <si>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</si>
  <si>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</si>
  <si>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</si>
  <si>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</si>
  <si>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</si>
  <si>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</si>
  <si>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</si>
  <si>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</si>
  <si>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鬼北町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</si>
  <si>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</si>
  <si>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</si>
  <si>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</si>
  <si>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</si>
  <si>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</si>
  <si>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</si>
  <si>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</si>
  <si>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</si>
  <si>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</si>
  <si>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</si>
  <si>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</si>
  <si>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維持管理のための事業収支は使用料によって賄われるのが望ましいが、一般会計からの繰入より補填しているのが現状である。
　しかしながら、住民に快適な生活環境を提供し続けるために今後も設備投資は行っていく予定である。
そのため、維持管理費用や修繕費用は増加傾向にあると考えられる。
　現状の料金体系では今後も一般会計からの繰入で賄うことが予想されるため、使用料の見直しを検討する。</t>
    <rPh sb="1" eb="3">
      <t>イジ</t>
    </rPh>
    <rPh sb="3" eb="5">
      <t>カンリ</t>
    </rPh>
    <rPh sb="9" eb="11">
      <t>ジギョウ</t>
    </rPh>
    <rPh sb="11" eb="13">
      <t>シュウシ</t>
    </rPh>
    <rPh sb="14" eb="17">
      <t>シヨウリョウ</t>
    </rPh>
    <rPh sb="21" eb="22">
      <t>マカナ</t>
    </rPh>
    <rPh sb="27" eb="28">
      <t>ノゾ</t>
    </rPh>
    <rPh sb="33" eb="35">
      <t>イッパン</t>
    </rPh>
    <rPh sb="35" eb="37">
      <t>カイケイ</t>
    </rPh>
    <rPh sb="40" eb="42">
      <t>クリイレ</t>
    </rPh>
    <rPh sb="44" eb="46">
      <t>ホテン</t>
    </rPh>
    <rPh sb="52" eb="54">
      <t>ゲンジョウ</t>
    </rPh>
    <rPh sb="67" eb="69">
      <t>ジュウミン</t>
    </rPh>
    <rPh sb="70" eb="72">
      <t>カイテキ</t>
    </rPh>
    <rPh sb="73" eb="75">
      <t>セイカツ</t>
    </rPh>
    <rPh sb="75" eb="77">
      <t>カンキョウ</t>
    </rPh>
    <rPh sb="78" eb="80">
      <t>テイキョウ</t>
    </rPh>
    <rPh sb="81" eb="82">
      <t>ツヅ</t>
    </rPh>
    <rPh sb="87" eb="89">
      <t>コンゴ</t>
    </rPh>
    <rPh sb="90" eb="92">
      <t>セツビ</t>
    </rPh>
    <rPh sb="92" eb="94">
      <t>トウシ</t>
    </rPh>
    <rPh sb="95" eb="96">
      <t>オコナ</t>
    </rPh>
    <rPh sb="100" eb="102">
      <t>ヨテイ</t>
    </rPh>
    <rPh sb="112" eb="114">
      <t>イジ</t>
    </rPh>
    <rPh sb="114" eb="116">
      <t>カンリ</t>
    </rPh>
    <rPh sb="116" eb="118">
      <t>ヒヨウ</t>
    </rPh>
    <rPh sb="119" eb="121">
      <t>シュウゼン</t>
    </rPh>
    <rPh sb="121" eb="123">
      <t>ヒヨウ</t>
    </rPh>
    <rPh sb="124" eb="126">
      <t>ゾウカ</t>
    </rPh>
    <rPh sb="126" eb="128">
      <t>ケイコウ</t>
    </rPh>
    <rPh sb="132" eb="133">
      <t>カンガ</t>
    </rPh>
    <rPh sb="141" eb="143">
      <t>ゲンジョウ</t>
    </rPh>
    <rPh sb="144" eb="146">
      <t>リョウキン</t>
    </rPh>
    <rPh sb="146" eb="148">
      <t>タイケイ</t>
    </rPh>
    <rPh sb="150" eb="152">
      <t>コンゴ</t>
    </rPh>
    <rPh sb="153" eb="155">
      <t>イッパン</t>
    </rPh>
    <rPh sb="155" eb="157">
      <t>カイケイ</t>
    </rPh>
    <rPh sb="160" eb="162">
      <t>クリイレ</t>
    </rPh>
    <rPh sb="163" eb="164">
      <t>マカナ</t>
    </rPh>
    <rPh sb="168" eb="170">
      <t>ヨソウ</t>
    </rPh>
    <rPh sb="176" eb="179">
      <t>シヨウリョウ</t>
    </rPh>
    <rPh sb="180" eb="182">
      <t>ミナオ</t>
    </rPh>
    <rPh sb="184" eb="186">
      <t>ケントウ</t>
    </rPh>
    <phoneticPr fontId="4"/>
  </si>
  <si>
    <t>　収益的収支に比率については使用料収入のみでの経営が困難であるため、一般会計からの繰入により施設の維持管理、起債の償還を賄っている状況である。
　平成16年度より事業を開始しているが、年々処理区域内人口の減少しており、事業開始当初に比べ年間設置基数も減少していることから新たな起債の借入は減少し、企業債残高も減少傾向にあると予想される。
　また年度ごとの起債の償還の金額も事業開始当初に借入した起債の償還が徐々に終了していることに伴い、平成30年以降は減少傾向にあると考えられる。
　今後もさらなる維持管理費の見直し、節減を図りながら、効率的な運営に努めていく。</t>
    <rPh sb="1" eb="4">
      <t>シュウエキテキ</t>
    </rPh>
    <rPh sb="4" eb="6">
      <t>シュウシ</t>
    </rPh>
    <rPh sb="7" eb="9">
      <t>ヒリツ</t>
    </rPh>
    <rPh sb="14" eb="17">
      <t>シヨウリョウ</t>
    </rPh>
    <rPh sb="17" eb="19">
      <t>シュウニュウ</t>
    </rPh>
    <rPh sb="23" eb="25">
      <t>ケイエイ</t>
    </rPh>
    <rPh sb="26" eb="28">
      <t>コンナン</t>
    </rPh>
    <rPh sb="34" eb="36">
      <t>イッパン</t>
    </rPh>
    <rPh sb="36" eb="38">
      <t>カイケイ</t>
    </rPh>
    <rPh sb="41" eb="43">
      <t>クリイレ</t>
    </rPh>
    <rPh sb="46" eb="48">
      <t>シセツ</t>
    </rPh>
    <rPh sb="49" eb="51">
      <t>イジ</t>
    </rPh>
    <rPh sb="51" eb="53">
      <t>カンリ</t>
    </rPh>
    <rPh sb="54" eb="56">
      <t>キサイ</t>
    </rPh>
    <rPh sb="57" eb="59">
      <t>ショウカン</t>
    </rPh>
    <rPh sb="60" eb="61">
      <t>マカナ</t>
    </rPh>
    <rPh sb="65" eb="67">
      <t>ジョウキョウ</t>
    </rPh>
    <rPh sb="74" eb="76">
      <t>ヘイセイ</t>
    </rPh>
    <rPh sb="78" eb="80">
      <t>ネンド</t>
    </rPh>
    <rPh sb="82" eb="84">
      <t>ジギョウ</t>
    </rPh>
    <rPh sb="85" eb="87">
      <t>カイシ</t>
    </rPh>
    <rPh sb="93" eb="95">
      <t>ネンネン</t>
    </rPh>
    <rPh sb="95" eb="97">
      <t>ショリ</t>
    </rPh>
    <rPh sb="97" eb="100">
      <t>クイキナイ</t>
    </rPh>
    <rPh sb="100" eb="102">
      <t>ジンコウ</t>
    </rPh>
    <rPh sb="103" eb="104">
      <t>ゲン</t>
    </rPh>
    <rPh sb="104" eb="105">
      <t>ショウ</t>
    </rPh>
    <rPh sb="110" eb="112">
      <t>ジギョウ</t>
    </rPh>
    <rPh sb="112" eb="114">
      <t>カイシ</t>
    </rPh>
    <rPh sb="114" eb="116">
      <t>トウショ</t>
    </rPh>
    <rPh sb="117" eb="118">
      <t>クラ</t>
    </rPh>
    <rPh sb="119" eb="121">
      <t>ネンカン</t>
    </rPh>
    <rPh sb="121" eb="123">
      <t>セッチ</t>
    </rPh>
    <rPh sb="123" eb="125">
      <t>キスウ</t>
    </rPh>
    <rPh sb="126" eb="128">
      <t>ゲンショウ</t>
    </rPh>
    <rPh sb="136" eb="137">
      <t>アラ</t>
    </rPh>
    <rPh sb="139" eb="141">
      <t>キサイ</t>
    </rPh>
    <rPh sb="142" eb="144">
      <t>カリイレ</t>
    </rPh>
    <rPh sb="145" eb="147">
      <t>ゲンショウ</t>
    </rPh>
    <rPh sb="149" eb="151">
      <t>キギョウ</t>
    </rPh>
    <rPh sb="151" eb="152">
      <t>サイ</t>
    </rPh>
    <rPh sb="152" eb="154">
      <t>ザンダカ</t>
    </rPh>
    <rPh sb="155" eb="157">
      <t>ゲンショウ</t>
    </rPh>
    <rPh sb="157" eb="159">
      <t>ケイコウ</t>
    </rPh>
    <rPh sb="163" eb="165">
      <t>ヨソウ</t>
    </rPh>
    <rPh sb="173" eb="175">
      <t>ネンド</t>
    </rPh>
    <rPh sb="178" eb="180">
      <t>キサイ</t>
    </rPh>
    <rPh sb="181" eb="183">
      <t>ショウカン</t>
    </rPh>
    <rPh sb="184" eb="186">
      <t>キンガク</t>
    </rPh>
    <rPh sb="187" eb="189">
      <t>ジギョウ</t>
    </rPh>
    <rPh sb="189" eb="191">
      <t>カイシ</t>
    </rPh>
    <rPh sb="191" eb="193">
      <t>トウショ</t>
    </rPh>
    <rPh sb="194" eb="196">
      <t>カリイレ</t>
    </rPh>
    <rPh sb="198" eb="200">
      <t>キサイ</t>
    </rPh>
    <rPh sb="201" eb="203">
      <t>ショウカン</t>
    </rPh>
    <rPh sb="204" eb="206">
      <t>ジョジョ</t>
    </rPh>
    <rPh sb="207" eb="209">
      <t>シュウリョウ</t>
    </rPh>
    <rPh sb="216" eb="217">
      <t>トモナ</t>
    </rPh>
    <rPh sb="219" eb="221">
      <t>ヘイセイ</t>
    </rPh>
    <rPh sb="223" eb="224">
      <t>ネン</t>
    </rPh>
    <rPh sb="224" eb="226">
      <t>イコウ</t>
    </rPh>
    <rPh sb="227" eb="229">
      <t>ゲンショウ</t>
    </rPh>
    <rPh sb="229" eb="231">
      <t>ケイコウ</t>
    </rPh>
    <rPh sb="235" eb="236">
      <t>カンガ</t>
    </rPh>
    <rPh sb="244" eb="246">
      <t>コンゴ</t>
    </rPh>
    <rPh sb="251" eb="253">
      <t>イジ</t>
    </rPh>
    <rPh sb="253" eb="256">
      <t>カンリヒ</t>
    </rPh>
    <rPh sb="257" eb="259">
      <t>ミナオ</t>
    </rPh>
    <rPh sb="261" eb="263">
      <t>セツゲン</t>
    </rPh>
    <rPh sb="264" eb="265">
      <t>ハカ</t>
    </rPh>
    <rPh sb="270" eb="273">
      <t>コウリツテキ</t>
    </rPh>
    <rPh sb="274" eb="276">
      <t>ウンエイ</t>
    </rPh>
    <rPh sb="277" eb="278">
      <t>ツト</t>
    </rPh>
    <phoneticPr fontId="4"/>
  </si>
  <si>
    <t>非設置</t>
    <rPh sb="0" eb="1">
      <t>ヒ</t>
    </rPh>
    <rPh sb="1" eb="3">
      <t>セッチ</t>
    </rPh>
    <phoneticPr fontId="4"/>
  </si>
  <si>
    <t>平成16年度より事業を開始し、現在までに老朽化による浄化槽本体の破損等は見られない。
一般的に合併処理浄化槽の耐用年数は30年以上とされており、現状では老朽化の問題はないと考えられる。
しかしながら、浄化槽本体以外のブロアなどの経常的な修繕に加え、設置後10年以上経過した浄化槽が多くなり、高額な修繕(ろ材浮上などの浄化槽本体の修繕、放流ポンプの交換等）が発生している。
　今後も浄化槽の適切な維持管理に努め、生活環境の保全及び公衆衛生の向上を目指していく。</t>
    <rPh sb="0" eb="2">
      <t>ヘイセイ</t>
    </rPh>
    <rPh sb="4" eb="6">
      <t>ネンド</t>
    </rPh>
    <rPh sb="8" eb="10">
      <t>ジギョウ</t>
    </rPh>
    <rPh sb="11" eb="13">
      <t>カイシ</t>
    </rPh>
    <rPh sb="15" eb="17">
      <t>ゲンザイ</t>
    </rPh>
    <rPh sb="20" eb="23">
      <t>ロウキュウカ</t>
    </rPh>
    <rPh sb="26" eb="29">
      <t>ジョウカソウ</t>
    </rPh>
    <rPh sb="29" eb="31">
      <t>ホンタイ</t>
    </rPh>
    <rPh sb="32" eb="34">
      <t>ハソン</t>
    </rPh>
    <rPh sb="34" eb="35">
      <t>トウ</t>
    </rPh>
    <rPh sb="36" eb="37">
      <t>ミ</t>
    </rPh>
    <rPh sb="44" eb="47">
      <t>イッパンテキ</t>
    </rPh>
    <rPh sb="48" eb="50">
      <t>ガッペイ</t>
    </rPh>
    <rPh sb="50" eb="52">
      <t>ショリ</t>
    </rPh>
    <rPh sb="52" eb="55">
      <t>ジョウカソウ</t>
    </rPh>
    <rPh sb="56" eb="58">
      <t>タイヨウ</t>
    </rPh>
    <rPh sb="58" eb="60">
      <t>ネンスウ</t>
    </rPh>
    <rPh sb="63" eb="66">
      <t>ネンイジョウ</t>
    </rPh>
    <rPh sb="73" eb="75">
      <t>ゲンジョウ</t>
    </rPh>
    <rPh sb="77" eb="80">
      <t>ロウキュウカ</t>
    </rPh>
    <rPh sb="81" eb="83">
      <t>モンダイ</t>
    </rPh>
    <rPh sb="87" eb="88">
      <t>カンガ</t>
    </rPh>
    <rPh sb="102" eb="105">
      <t>ジョウカソウ</t>
    </rPh>
    <rPh sb="105" eb="107">
      <t>ホンタイ</t>
    </rPh>
    <rPh sb="107" eb="109">
      <t>イガイ</t>
    </rPh>
    <rPh sb="116" eb="119">
      <t>ケイジョウテキ</t>
    </rPh>
    <rPh sb="120" eb="122">
      <t>シュウゼン</t>
    </rPh>
    <rPh sb="123" eb="124">
      <t>クワ</t>
    </rPh>
    <rPh sb="126" eb="128">
      <t>セッチ</t>
    </rPh>
    <rPh sb="128" eb="129">
      <t>ゴ</t>
    </rPh>
    <rPh sb="131" eb="134">
      <t>ネンイジョウ</t>
    </rPh>
    <rPh sb="134" eb="136">
      <t>ケイカ</t>
    </rPh>
    <rPh sb="138" eb="141">
      <t>ジョウカソウ</t>
    </rPh>
    <rPh sb="142" eb="143">
      <t>オオ</t>
    </rPh>
    <rPh sb="147" eb="149">
      <t>コウガク</t>
    </rPh>
    <rPh sb="150" eb="152">
      <t>シュウゼン</t>
    </rPh>
    <rPh sb="154" eb="155">
      <t>ザイ</t>
    </rPh>
    <rPh sb="155" eb="157">
      <t>フジョウ</t>
    </rPh>
    <rPh sb="160" eb="163">
      <t>ジョウカソウ</t>
    </rPh>
    <rPh sb="163" eb="165">
      <t>ホンタイ</t>
    </rPh>
    <rPh sb="166" eb="168">
      <t>シュウゼン</t>
    </rPh>
    <rPh sb="169" eb="171">
      <t>ホウリュウ</t>
    </rPh>
    <rPh sb="175" eb="177">
      <t>コウカン</t>
    </rPh>
    <rPh sb="177" eb="178">
      <t>トウ</t>
    </rPh>
    <rPh sb="180" eb="182">
      <t>ハッセイ</t>
    </rPh>
    <rPh sb="190" eb="192">
      <t>コンゴ</t>
    </rPh>
    <rPh sb="193" eb="196">
      <t>ジョウカソウ</t>
    </rPh>
    <rPh sb="197" eb="199">
      <t>テキセツ</t>
    </rPh>
    <rPh sb="200" eb="202">
      <t>イジ</t>
    </rPh>
    <rPh sb="202" eb="204">
      <t>カンリ</t>
    </rPh>
    <rPh sb="205" eb="206">
      <t>ツト</t>
    </rPh>
    <rPh sb="208" eb="210">
      <t>セイカツ</t>
    </rPh>
    <rPh sb="210" eb="212">
      <t>カンキョウ</t>
    </rPh>
    <rPh sb="213" eb="215">
      <t>ホゼン</t>
    </rPh>
    <rPh sb="215" eb="216">
      <t>オヨ</t>
    </rPh>
    <rPh sb="217" eb="219">
      <t>コウシュウ</t>
    </rPh>
    <rPh sb="219" eb="221">
      <t>エイセイ</t>
    </rPh>
    <rPh sb="222" eb="224">
      <t>コウジョウ</t>
    </rPh>
    <rPh sb="225" eb="227">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</si>
</sst>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170880"/>
        <c:axId val="1341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4170880"/>
        <c:axId val="134189440"/>
      </c:lineChart>
      <c:dateAx>
        <c:axId val="134170880"/>
        <c:scaling>
          <c:orientation val="minMax"/>
        </c:scaling>
        <c:delete val="1"/>
        <c:axPos val="b"/>
        <c:numFmt formatCode="ge" sourceLinked="1"/>
        <c:majorTickMark val="none"/>
        <c:minorTickMark val="none"/>
        <c:tickLblPos val="none"/>
        <c:crossAx val="134189440"/>
        <c:crosses val="autoZero"/>
        <c:auto val="1"/>
        <c:lblOffset val="100"/>
        <c:baseTimeUnit val="years"/>
      </c:dateAx>
      <c:valAx>
        <c:axId val="1341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39524096"/>
        <c:axId val="2408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39524096"/>
        <c:axId val="240828800"/>
      </c:lineChart>
      <c:dateAx>
        <c:axId val="239524096"/>
        <c:scaling>
          <c:orientation val="minMax"/>
        </c:scaling>
        <c:delete val="1"/>
        <c:axPos val="b"/>
        <c:numFmt formatCode="ge" sourceLinked="1"/>
        <c:majorTickMark val="none"/>
        <c:minorTickMark val="none"/>
        <c:tickLblPos val="none"/>
        <c:crossAx val="240828800"/>
        <c:crosses val="autoZero"/>
        <c:auto val="1"/>
        <c:lblOffset val="100"/>
        <c:baseTimeUnit val="years"/>
      </c:dateAx>
      <c:valAx>
        <c:axId val="2408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96.63</c:v>
                </c:pt>
                <c:pt idx="1">
                  <c:v>98.23</c:v>
                </c:pt>
                <c:pt idx="2">
                  <c:v>98.23</c:v>
                </c:pt>
                <c:pt idx="3">
                  <c:v>97.64</c:v>
                </c:pt>
                <c:pt idx="4">
                  <c:v>98.41</c:v>
                </c:pt>
              </c:numCache>
            </c:numRef>
          </c:val>
        </c:ser>
        <c:dLbls>
          <c:showLegendKey val="0"/>
          <c:showVal val="0"/>
          <c:showCatName val="0"/>
          <c:showSerName val="0"/>
          <c:showPercent val="0"/>
          <c:showBubbleSize val="0"/>
        </c:dLbls>
        <c:gapWidth val="150"/>
        <c:axId val="241026176"/>
        <c:axId val="2410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41026176"/>
        <c:axId val="241028096"/>
      </c:lineChart>
      <c:dateAx>
        <c:axId val="241026176"/>
        <c:scaling>
          <c:orientation val="minMax"/>
        </c:scaling>
        <c:delete val="1"/>
        <c:axPos val="b"/>
        <c:numFmt formatCode="ge" sourceLinked="1"/>
        <c:majorTickMark val="none"/>
        <c:minorTickMark val="none"/>
        <c:tickLblPos val="none"/>
        <c:crossAx val="241028096"/>
        <c:crosses val="autoZero"/>
        <c:auto val="1"/>
        <c:lblOffset val="100"/>
        <c:baseTimeUnit val="years"/>
      </c:dateAx>
      <c:valAx>
        <c:axId val="2410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99.7</c:v>
                </c:pt>
                <c:pt idx="1">
                  <c:v>100.19</c:v>
                </c:pt>
                <c:pt idx="2">
                  <c:v>99.97</c:v>
                </c:pt>
                <c:pt idx="3">
                  <c:v>99.87</c:v>
                </c:pt>
                <c:pt idx="4">
                  <c:v>100</c:v>
                </c:pt>
              </c:numCache>
            </c:numRef>
          </c:val>
        </c:ser>
        <c:dLbls>
          <c:showLegendKey val="0"/>
          <c:showVal val="0"/>
          <c:showCatName val="0"/>
          <c:showSerName val="0"/>
          <c:showPercent val="0"/>
          <c:showBubbleSize val="0"/>
        </c:dLbls>
        <c:gapWidth val="150"/>
        <c:axId val="136541312"/>
        <c:axId val="1413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541312"/>
        <c:axId val="141312000"/>
      </c:lineChart>
      <c:dateAx>
        <c:axId val="136541312"/>
        <c:scaling>
          <c:orientation val="minMax"/>
        </c:scaling>
        <c:delete val="1"/>
        <c:axPos val="b"/>
        <c:numFmt formatCode="ge" sourceLinked="1"/>
        <c:majorTickMark val="none"/>
        <c:minorTickMark val="none"/>
        <c:tickLblPos val="none"/>
        <c:crossAx val="141312000"/>
        <c:crosses val="autoZero"/>
        <c:auto val="1"/>
        <c:lblOffset val="100"/>
        <c:baseTimeUnit val="years"/>
      </c:dateAx>
      <c:valAx>
        <c:axId val="1413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406464"/>
        <c:axId val="2242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406464"/>
        <c:axId val="224232960"/>
      </c:lineChart>
      <c:dateAx>
        <c:axId val="175406464"/>
        <c:scaling>
          <c:orientation val="minMax"/>
        </c:scaling>
        <c:delete val="1"/>
        <c:axPos val="b"/>
        <c:numFmt formatCode="ge" sourceLinked="1"/>
        <c:majorTickMark val="none"/>
        <c:minorTickMark val="none"/>
        <c:tickLblPos val="none"/>
        <c:crossAx val="224232960"/>
        <c:crosses val="autoZero"/>
        <c:auto val="1"/>
        <c:lblOffset val="100"/>
        <c:baseTimeUnit val="years"/>
      </c:dateAx>
      <c:valAx>
        <c:axId val="2242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929280"/>
        <c:axId val="2249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929280"/>
        <c:axId val="224931200"/>
      </c:lineChart>
      <c:dateAx>
        <c:axId val="224929280"/>
        <c:scaling>
          <c:orientation val="minMax"/>
        </c:scaling>
        <c:delete val="1"/>
        <c:axPos val="b"/>
        <c:numFmt formatCode="ge" sourceLinked="1"/>
        <c:majorTickMark val="none"/>
        <c:minorTickMark val="none"/>
        <c:tickLblPos val="none"/>
        <c:crossAx val="224931200"/>
        <c:crosses val="autoZero"/>
        <c:auto val="1"/>
        <c:lblOffset val="100"/>
        <c:baseTimeUnit val="years"/>
      </c:dateAx>
      <c:valAx>
        <c:axId val="2249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967680"/>
        <c:axId val="2286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967680"/>
        <c:axId val="228631680"/>
      </c:lineChart>
      <c:dateAx>
        <c:axId val="224967680"/>
        <c:scaling>
          <c:orientation val="minMax"/>
        </c:scaling>
        <c:delete val="1"/>
        <c:axPos val="b"/>
        <c:numFmt formatCode="ge" sourceLinked="1"/>
        <c:majorTickMark val="none"/>
        <c:minorTickMark val="none"/>
        <c:tickLblPos val="none"/>
        <c:crossAx val="228631680"/>
        <c:crosses val="autoZero"/>
        <c:auto val="1"/>
        <c:lblOffset val="100"/>
        <c:baseTimeUnit val="years"/>
      </c:dateAx>
      <c:valAx>
        <c:axId val="2286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876928"/>
        <c:axId val="2388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876928"/>
        <c:axId val="238888448"/>
      </c:lineChart>
      <c:dateAx>
        <c:axId val="238876928"/>
        <c:scaling>
          <c:orientation val="minMax"/>
        </c:scaling>
        <c:delete val="1"/>
        <c:axPos val="b"/>
        <c:numFmt formatCode="ge" sourceLinked="1"/>
        <c:majorTickMark val="none"/>
        <c:minorTickMark val="none"/>
        <c:tickLblPos val="none"/>
        <c:crossAx val="238888448"/>
        <c:crosses val="autoZero"/>
        <c:auto val="1"/>
        <c:lblOffset val="100"/>
        <c:baseTimeUnit val="years"/>
      </c:dateAx>
      <c:valAx>
        <c:axId val="2388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95.38</c:v>
                </c:pt>
                <c:pt idx="4" formatCode="#,##0.00;&quot;△&quot;#,##0.00;&quot;-&quot;">
                  <c:v>554.82000000000005</c:v>
                </c:pt>
              </c:numCache>
            </c:numRef>
          </c:val>
        </c:ser>
        <c:dLbls>
          <c:showLegendKey val="0"/>
          <c:showVal val="0"/>
          <c:showCatName val="0"/>
          <c:showSerName val="0"/>
          <c:showPercent val="0"/>
          <c:showBubbleSize val="0"/>
        </c:dLbls>
        <c:gapWidth val="150"/>
        <c:axId val="239096960"/>
        <c:axId val="2391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39096960"/>
        <c:axId val="239124480"/>
      </c:lineChart>
      <c:dateAx>
        <c:axId val="239096960"/>
        <c:scaling>
          <c:orientation val="minMax"/>
        </c:scaling>
        <c:delete val="1"/>
        <c:axPos val="b"/>
        <c:numFmt formatCode="ge" sourceLinked="1"/>
        <c:majorTickMark val="none"/>
        <c:minorTickMark val="none"/>
        <c:tickLblPos val="none"/>
        <c:crossAx val="239124480"/>
        <c:crosses val="autoZero"/>
        <c:auto val="1"/>
        <c:lblOffset val="100"/>
        <c:baseTimeUnit val="years"/>
      </c:dateAx>
      <c:valAx>
        <c:axId val="2391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98.38</c:v>
                </c:pt>
                <c:pt idx="1">
                  <c:v>99.55</c:v>
                </c:pt>
                <c:pt idx="2">
                  <c:v>99.1</c:v>
                </c:pt>
                <c:pt idx="3">
                  <c:v>95.84</c:v>
                </c:pt>
                <c:pt idx="4">
                  <c:v>96.82</c:v>
                </c:pt>
              </c:numCache>
            </c:numRef>
          </c:val>
        </c:ser>
        <c:dLbls>
          <c:showLegendKey val="0"/>
          <c:showVal val="0"/>
          <c:showCatName val="0"/>
          <c:showSerName val="0"/>
          <c:showPercent val="0"/>
          <c:showBubbleSize val="0"/>
        </c:dLbls>
        <c:gapWidth val="150"/>
        <c:axId val="239144320"/>
        <c:axId val="2391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39144320"/>
        <c:axId val="239150976"/>
      </c:lineChart>
      <c:dateAx>
        <c:axId val="239144320"/>
        <c:scaling>
          <c:orientation val="minMax"/>
        </c:scaling>
        <c:delete val="1"/>
        <c:axPos val="b"/>
        <c:numFmt formatCode="ge" sourceLinked="1"/>
        <c:majorTickMark val="none"/>
        <c:minorTickMark val="none"/>
        <c:tickLblPos val="none"/>
        <c:crossAx val="239150976"/>
        <c:crosses val="autoZero"/>
        <c:auto val="1"/>
        <c:lblOffset val="100"/>
        <c:baseTimeUnit val="years"/>
      </c:dateAx>
      <c:valAx>
        <c:axId val="2391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85.51</c:v>
                </c:pt>
                <c:pt idx="1">
                  <c:v>85.6</c:v>
                </c:pt>
                <c:pt idx="2">
                  <c:v>86.61</c:v>
                </c:pt>
                <c:pt idx="3">
                  <c:v>89.3</c:v>
                </c:pt>
                <c:pt idx="4">
                  <c:v>88.54</c:v>
                </c:pt>
              </c:numCache>
            </c:numRef>
          </c:val>
        </c:ser>
        <c:dLbls>
          <c:showLegendKey val="0"/>
          <c:showVal val="0"/>
          <c:showCatName val="0"/>
          <c:showSerName val="0"/>
          <c:showPercent val="0"/>
          <c:showBubbleSize val="0"/>
        </c:dLbls>
        <c:gapWidth val="150"/>
        <c:axId val="239379200"/>
        <c:axId val="2394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39379200"/>
        <c:axId val="239401984"/>
      </c:lineChart>
      <c:dateAx>
        <c:axId val="239379200"/>
        <c:scaling>
          <c:orientation val="minMax"/>
        </c:scaling>
        <c:delete val="1"/>
        <c:axPos val="b"/>
        <c:numFmt formatCode="ge" sourceLinked="1"/>
        <c:majorTickMark val="none"/>
        <c:minorTickMark val="none"/>
        <c:tickLblPos val="none"/>
        <c:crossAx val="239401984"/>
        <c:crosses val="autoZero"/>
        <c:auto val="1"/>
        <c:lblOffset val="100"/>
        <c:baseTimeUnit val="years"/>
      </c:dateAx>
      <c:valAx>
        <c:axId val="2394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I37" sqref="I3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愛媛県　鬼北町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124</v>
      </c>
      <c r="AE8" s="73"/>
      <c r="AF8" s="73"/>
      <c r="AG8" s="73"/>
      <c r="AH8" s="73"/>
      <c r="AI8" s="73"/>
      <c r="AJ8" s="73"/>
      <c r="AK8" s="4"/>
      <c r="AL8" s="67">
        <f>データ!S6</f>
        <v>10859</v>
      </c>
      <c r="AM8" s="67"/>
      <c r="AN8" s="67"/>
      <c r="AO8" s="67"/>
      <c r="AP8" s="67"/>
      <c r="AQ8" s="67"/>
      <c r="AR8" s="67"/>
      <c r="AS8" s="67"/>
      <c r="AT8" s="66">
        <f>データ!T6</f>
        <v>241.88</v>
      </c>
      <c r="AU8" s="66"/>
      <c r="AV8" s="66"/>
      <c r="AW8" s="66"/>
      <c r="AX8" s="66"/>
      <c r="AY8" s="66"/>
      <c r="AZ8" s="66"/>
      <c r="BA8" s="66"/>
      <c r="BB8" s="66">
        <f>データ!U6</f>
        <v>44.89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11.11</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1197</v>
      </c>
      <c r="AM10" s="67"/>
      <c r="AN10" s="67"/>
      <c r="AO10" s="67"/>
      <c r="AP10" s="67"/>
      <c r="AQ10" s="67"/>
      <c r="AR10" s="67"/>
      <c r="AS10" s="67"/>
      <c r="AT10" s="66">
        <f>データ!W6</f>
        <v>0.22</v>
      </c>
      <c r="AU10" s="66"/>
      <c r="AV10" s="66"/>
      <c r="AW10" s="66"/>
      <c r="AX10" s="66"/>
      <c r="AY10" s="66"/>
      <c r="AZ10" s="66"/>
      <c r="BA10" s="66"/>
      <c r="BB10" s="66">
        <f>データ!X6</f>
        <v>5440.91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384887</v>
      </c>
      <c r="D6" s="33">
        <f t="shared" si="3"/>
        <v>47</v>
      </c>
      <c r="E6" s="33">
        <f t="shared" si="3"/>
        <v>18</v>
      </c>
      <c r="F6" s="33">
        <f t="shared" si="3"/>
        <v>0</v>
      </c>
      <c r="G6" s="33">
        <f t="shared" si="3"/>
        <v>0</v>
      </c>
      <c r="H6" s="33" t="str">
        <f t="shared" si="3"/>
        <v>愛媛県　鬼北町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11.11</v>
      </c>
      <c r="Q6" s="34">
        <f t="shared" si="3"/>
        <v>100</v>
      </c>
      <c r="R6" s="34">
        <f t="shared" si="3"/>
        <v>3780</v>
      </c>
      <c r="S6" s="34">
        <f t="shared" si="3"/>
        <v>10859</v>
      </c>
      <c r="T6" s="34">
        <f t="shared" si="3"/>
        <v>241.88</v>
      </c>
      <c r="U6" s="34">
        <f t="shared" si="3"/>
        <v>44.89</v>
      </c>
      <c r="V6" s="34">
        <f t="shared" si="3"/>
        <v>1197</v>
      </c>
      <c r="W6" s="34">
        <f t="shared" si="3"/>
        <v>0.22</v>
      </c>
      <c r="X6" s="34">
        <f t="shared" si="3"/>
        <v>5440.91</v>
      </c>
      <c r="Y6" s="35">
        <f>IF(Y7="",NA(),Y7)</f>
        <v>99.7</v>
      </c>
      <c r="Z6" s="35">
        <f t="shared" ref="Z6:AH6" si="4">IF(Z7="",NA(),Z7)</f>
        <v>100.19</v>
      </c>
      <c r="AA6" s="35">
        <f t="shared" si="4"/>
        <v>99.97</v>
      </c>
      <c r="AB6" s="35">
        <f t="shared" si="4"/>
        <v>99.87</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95.38</v>
      </c>
      <c r="BJ6" s="35">
        <f t="shared" si="7"/>
        <v>554.82000000000005</v>
      </c>
      <c r="BK6" s="35">
        <f t="shared" si="7"/>
        <v>430.64</v>
      </c>
      <c r="BL6" s="35">
        <f t="shared" si="7"/>
        <v>446.63</v>
      </c>
      <c r="BM6" s="35">
        <f t="shared" si="7"/>
        <v>416.91</v>
      </c>
      <c r="BN6" s="35">
        <f t="shared" si="7"/>
        <v>392.19</v>
      </c>
      <c r="BO6" s="35">
        <f t="shared" si="7"/>
        <v>413.5</v>
      </c>
      <c r="BP6" s="34" t="str">
        <f>IF(BP7="","",IF(BP7="-","【-】","【"&amp;SUBSTITUTE(TEXT(BP7,"#,##0.00"),"-","△")&amp;"】"))</f>
        <v>【346.13】</v>
      </c>
      <c r="BQ6" s="35">
        <f>IF(BQ7="",NA(),BQ7)</f>
        <v>98.38</v>
      </c>
      <c r="BR6" s="35">
        <f t="shared" ref="BR6:BZ6" si="8">IF(BR7="",NA(),BR7)</f>
        <v>99.55</v>
      </c>
      <c r="BS6" s="35">
        <f t="shared" si="8"/>
        <v>99.1</v>
      </c>
      <c r="BT6" s="35">
        <f t="shared" si="8"/>
        <v>95.84</v>
      </c>
      <c r="BU6" s="35">
        <f t="shared" si="8"/>
        <v>96.82</v>
      </c>
      <c r="BV6" s="35">
        <f t="shared" si="8"/>
        <v>58.78</v>
      </c>
      <c r="BW6" s="35">
        <f t="shared" si="8"/>
        <v>58.53</v>
      </c>
      <c r="BX6" s="35">
        <f t="shared" si="8"/>
        <v>57.93</v>
      </c>
      <c r="BY6" s="35">
        <f t="shared" si="8"/>
        <v>57.03</v>
      </c>
      <c r="BZ6" s="35">
        <f t="shared" si="8"/>
        <v>55.84</v>
      </c>
      <c r="CA6" s="34" t="str">
        <f>IF(CA7="","",IF(CA7="-","【-】","【"&amp;SUBSTITUTE(TEXT(CA7,"#,##0.00"),"-","△")&amp;"】"))</f>
        <v>【59.83】</v>
      </c>
      <c r="CB6" s="35">
        <f>IF(CB7="",NA(),CB7)</f>
        <v>85.51</v>
      </c>
      <c r="CC6" s="35">
        <f t="shared" ref="CC6:CK6" si="9">IF(CC7="",NA(),CC7)</f>
        <v>85.6</v>
      </c>
      <c r="CD6" s="35">
        <f t="shared" si="9"/>
        <v>86.61</v>
      </c>
      <c r="CE6" s="35">
        <f t="shared" si="9"/>
        <v>89.3</v>
      </c>
      <c r="CF6" s="35">
        <f t="shared" si="9"/>
        <v>88.54</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96.63</v>
      </c>
      <c r="CY6" s="35">
        <f t="shared" ref="CY6:DG6" si="11">IF(CY7="",NA(),CY7)</f>
        <v>98.23</v>
      </c>
      <c r="CZ6" s="35">
        <f t="shared" si="11"/>
        <v>98.23</v>
      </c>
      <c r="DA6" s="35">
        <f t="shared" si="11"/>
        <v>97.64</v>
      </c>
      <c r="DB6" s="35">
        <f t="shared" si="11"/>
        <v>98.41</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384887</v>
      </c>
      <c r="D7" s="37">
        <v>47</v>
      </c>
      <c r="E7" s="37">
        <v>18</v>
      </c>
      <c r="F7" s="37">
        <v>0</v>
      </c>
      <c r="G7" s="37">
        <v>0</v>
      </c>
      <c r="H7" s="37" t="s">
        <v>110</v>
      </c>
      <c r="I7" s="37" t="s">
        <v>111</v>
      </c>
      <c r="J7" s="37" t="s">
        <v>112</v>
      </c>
      <c r="K7" s="37" t="s">
        <v>113</v>
      </c>
      <c r="L7" s="37" t="s">
        <v>114</v>
      </c>
      <c r="M7" s="37"/>
      <c r="N7" s="38" t="s">
        <v>115</v>
      </c>
      <c r="O7" s="38" t="s">
        <v>116</v>
      </c>
      <c r="P7" s="38">
        <v>11.11</v>
      </c>
      <c r="Q7" s="38">
        <v>100</v>
      </c>
      <c r="R7" s="38">
        <v>3780</v>
      </c>
      <c r="S7" s="38">
        <v>10859</v>
      </c>
      <c r="T7" s="38">
        <v>241.88</v>
      </c>
      <c r="U7" s="38">
        <v>44.89</v>
      </c>
      <c r="V7" s="38">
        <v>1197</v>
      </c>
      <c r="W7" s="38">
        <v>0.22</v>
      </c>
      <c r="X7" s="38">
        <v>5440.91</v>
      </c>
      <c r="Y7" s="38">
        <v>99.7</v>
      </c>
      <c r="Z7" s="38">
        <v>100.19</v>
      </c>
      <c r="AA7" s="38">
        <v>99.97</v>
      </c>
      <c r="AB7" s="38">
        <v>99.87</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95.38</v>
      </c>
      <c r="BJ7" s="38">
        <v>554.82000000000005</v>
      </c>
      <c r="BK7" s="38">
        <v>430.64</v>
      </c>
      <c r="BL7" s="38">
        <v>446.63</v>
      </c>
      <c r="BM7" s="38">
        <v>416.91</v>
      </c>
      <c r="BN7" s="38">
        <v>392.19</v>
      </c>
      <c r="BO7" s="38">
        <v>413.5</v>
      </c>
      <c r="BP7" s="38">
        <v>346.13</v>
      </c>
      <c r="BQ7" s="38">
        <v>98.38</v>
      </c>
      <c r="BR7" s="38">
        <v>99.55</v>
      </c>
      <c r="BS7" s="38">
        <v>99.1</v>
      </c>
      <c r="BT7" s="38">
        <v>95.84</v>
      </c>
      <c r="BU7" s="38">
        <v>96.82</v>
      </c>
      <c r="BV7" s="38">
        <v>58.78</v>
      </c>
      <c r="BW7" s="38">
        <v>58.53</v>
      </c>
      <c r="BX7" s="38">
        <v>57.93</v>
      </c>
      <c r="BY7" s="38">
        <v>57.03</v>
      </c>
      <c r="BZ7" s="38">
        <v>55.84</v>
      </c>
      <c r="CA7" s="38">
        <v>59.83</v>
      </c>
      <c r="CB7" s="38">
        <v>85.51</v>
      </c>
      <c r="CC7" s="38">
        <v>85.6</v>
      </c>
      <c r="CD7" s="38">
        <v>86.61</v>
      </c>
      <c r="CE7" s="38">
        <v>89.3</v>
      </c>
      <c r="CF7" s="38">
        <v>88.54</v>
      </c>
      <c r="CG7" s="38">
        <v>257.02999999999997</v>
      </c>
      <c r="CH7" s="38">
        <v>266.57</v>
      </c>
      <c r="CI7" s="38">
        <v>276.93</v>
      </c>
      <c r="CJ7" s="38">
        <v>283.73</v>
      </c>
      <c r="CK7" s="38">
        <v>287.57</v>
      </c>
      <c r="CL7" s="38">
        <v>268.69</v>
      </c>
      <c r="CM7" s="38">
        <v>100</v>
      </c>
      <c r="CN7" s="38">
        <v>100</v>
      </c>
      <c r="CO7" s="38">
        <v>100</v>
      </c>
      <c r="CP7" s="38">
        <v>100</v>
      </c>
      <c r="CQ7" s="38">
        <v>100</v>
      </c>
      <c r="CR7" s="38">
        <v>61.93</v>
      </c>
      <c r="CS7" s="38">
        <v>58.06</v>
      </c>
      <c r="CT7" s="38">
        <v>59.08</v>
      </c>
      <c r="CU7" s="38">
        <v>58.25</v>
      </c>
      <c r="CV7" s="38">
        <v>61.55</v>
      </c>
      <c r="CW7" s="38">
        <v>61.71</v>
      </c>
      <c r="CX7" s="38">
        <v>96.63</v>
      </c>
      <c r="CY7" s="38">
        <v>98.23</v>
      </c>
      <c r="CZ7" s="38">
        <v>98.23</v>
      </c>
      <c r="DA7" s="38">
        <v>97.64</v>
      </c>
      <c r="DB7" s="38">
        <v>98.41</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2018-02-07T05:03:05Z</cp:lastPrinted>
  <dcterms:created xsi:type="dcterms:W3CDTF">2017-12-25T02:41:43Z</dcterms:created>
  <dcterms:modified xsi:type="dcterms:W3CDTF">2018-02-07T05:29:55Z</dcterms:modified>
  <cp:category/>
</cp:coreProperties>
</file>