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hinozaki\Desktop\各団体経営比較分析表\18松野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<sst xmlns="http://schemas.openxmlformats.org/spreadsheetml/2006/main" count="237" uniqueCount="124">
  <si>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</si>
  <si>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</si>
  <si>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</si>
  <si>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</si>
  <si>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</si>
  <si>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</si>
  <si>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</si>
  <si>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</si>
  <si>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</si>
  <si>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</si>
  <si>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</si>
  <si>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</si>
  <si>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</si>
  <si>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</si>
  <si>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</si>
  <si>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</si>
  <si>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</si>
  <si>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</si>
  <si>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</si>
  <si>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</si>
  <si>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</si>
  <si>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</si>
  <si>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</si>
  <si>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</si>
  <si>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</si>
  <si>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</si>
  <si>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</si>
  <si>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</si>
  <si>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</si>
  <si>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</si>
  <si>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</si>
  <si>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</si>
  <si>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</si>
  <si>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</si>
  <si>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</si>
  <si>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</si>
  <si>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</si>
  <si>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</si>
  <si>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</si>
  <si>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</si>
  <si>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</si>
  <si>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</si>
  <si>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</si>
  <si>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</si>
  <si>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</si>
  <si>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</si>
  <si>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</si>
  <si>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</si>
  <si>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</si>
  <si>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</si>
  <si>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</si>
  <si>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</si>
  <si>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</si>
  <si>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</si>
  <si>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</si>
  <si>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</si>
  <si>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</si>
  <si>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</si>
  <si>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</si>
  <si>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</si>
  <si>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</si>
  <si>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</si>
  <si>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</si>
  <si>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</si>
  <si>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</si>
  <si>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</si>
  <si>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</si>
  <si>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</si>
  <si>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</si>
  <si>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</si>
  <si>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</si>
  <si>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</si>
  <si>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</si>
  <si>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</si>
  <si>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</si>
  <si>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</si>
  <si>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</si>
  <si>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</si>
  <si>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</si>
  <si>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</si>
  <si>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</si>
  <si>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</si>
  <si>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</si>
  <si>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</si>
  <si>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</si>
  <si>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</si>
  <si>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</si>
  <si>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</si>
  <si>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</si>
  <si>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</si>
  <si>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</si>
  <si>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</si>
  <si>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</si>
  <si>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</si>
  <si>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</si>
  <si>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</si>
  <si>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</si>
  <si>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</si>
  <si>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</si>
  <si>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</si>
  <si>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</si>
  <si>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</si>
  <si>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</si>
  <si>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</si>
  <si>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</si>
  <si>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</si>
  <si>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</si>
  <si>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</si>
  <si>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</si>
  <si>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</si>
  <si>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</si>
  <si>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</si>
  <si>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</si>
  <si>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</si>
  <si>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</si>
  <si>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</si>
  <si>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</si>
  <si>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</si>
  <si>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</si>
  <si>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</si>
  <si>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については、近年、収支比率が100％以上となっており、黒字経営となっている。起債償還金については、償還最大のピーク時が過ぎ少しずつではあるが減少している。また、人口は年々減少傾向であるが水道料金の収入額は最近横ばいとなっている。この理由としては、老人ホーム等の施設が建設され、水道使用量が増加しているためである。現在の状況がしばらくは続くようであれば、当分の間は、水道料金の改定はしなくてもいいのではないかと考えているが、管路更新事業を実施することとなれば、水道料金の改定も視野にいれ計画する必要がある。</t>
    <rPh sb="12" eb="14">
      <t>キンネン</t>
    </rPh>
    <rPh sb="89" eb="91">
      <t>ネンネン</t>
    </rPh>
    <rPh sb="93" eb="95">
      <t>ケイコウ</t>
    </rPh>
    <rPh sb="139" eb="141">
      <t>ケンセツ</t>
    </rPh>
    <rPh sb="150" eb="152">
      <t>ゾウカ</t>
    </rPh>
    <rPh sb="162" eb="164">
      <t>ゲンザイ</t>
    </rPh>
    <phoneticPr fontId="4"/>
  </si>
  <si>
    <t>　施設の利用率が100％に近い状況であり、これをせめて60％前後に下げるには、第一に配水管の漏水をなくすることが考えられる。本町の配水管は、耐用年数が経過するなど、広い範囲で老朽化が著しく進んでいるため、早急な対応が必要である。しかし、一部の地域においては、すでに耐震の配水管を埋設して10年ほど経過したが、現在のところ大きな漏水は見受けられていない。
　また、管路更新事業を施行するためには、莫大な費用がかかる見込みであるため、水道料金の改定を視野に入れた計画を作成する必要性がある。</t>
    <rPh sb="39" eb="40">
      <t>ダイ</t>
    </rPh>
    <rPh sb="40" eb="41">
      <t>1</t>
    </rPh>
    <rPh sb="82" eb="83">
      <t>ヒロ</t>
    </rPh>
    <rPh sb="84" eb="86">
      <t>ハンイ</t>
    </rPh>
    <rPh sb="160" eb="161">
      <t>オオ</t>
    </rPh>
    <rPh sb="232" eb="234">
      <t>サクセイ</t>
    </rPh>
    <rPh sb="238" eb="239">
      <t>セイ</t>
    </rPh>
    <phoneticPr fontId="4"/>
  </si>
  <si>
    <t>　本町の配水管の多くは老朽化による漏水のため有収率が低水準となり、また、耐用年数も経過していることから、早急な更新事業の対応が必要である。そのためにも、財源の確保、水道料金等の見直しを検討していく必要がある。</t>
    <rPh sb="8" eb="9">
      <t>オオ</t>
    </rPh>
    <rPh sb="26" eb="29">
      <t>テイスイジュン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</si>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</sst>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9-42E0-97AD-800AB6CDECB9}"/>
            </c:ext>
          </c:extLst>
        </c:ser>
        <c:dLbls>
          <c:showLegendKey val="0"/>
          <c:showVal val="0"/>
          <c:showCatName val="0"/>
          <c:showSerName val="0"/>
          <c:showPercent val="0"/>
          <c:showBubbleSize val="0"/>
        </c:dLbls>
        <c:gapWidth val="150"/>
        <c:axId val="119244672"/>
        <c:axId val="119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B399-42E0-97AD-800AB6CDECB9}"/>
            </c:ext>
          </c:extLst>
        </c:ser>
        <c:dLbls>
          <c:showLegendKey val="0"/>
          <c:showVal val="0"/>
          <c:showCatName val="0"/>
          <c:showSerName val="0"/>
          <c:showPercent val="0"/>
          <c:showBubbleSize val="0"/>
        </c:dLbls>
        <c:marker val="1"/>
        <c:smooth val="0"/>
        <c:axId val="119244672"/>
        <c:axId val="119267328"/>
      </c:lineChart>
      <c:dateAx>
        <c:axId val="119244672"/>
        <c:scaling>
          <c:orientation val="minMax"/>
        </c:scaling>
        <c:delete val="1"/>
        <c:axPos val="b"/>
        <c:numFmt formatCode="ge" sourceLinked="1"/>
        <c:majorTickMark val="none"/>
        <c:minorTickMark val="none"/>
        <c:tickLblPos val="none"/>
        <c:crossAx val="119267328"/>
        <c:crosses val="autoZero"/>
        <c:auto val="1"/>
        <c:lblOffset val="100"/>
        <c:baseTimeUnit val="years"/>
      </c:dateAx>
      <c:valAx>
        <c:axId val="119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99.79</c:v>
                </c:pt>
                <c:pt idx="1">
                  <c:v>99.4</c:v>
                </c:pt>
                <c:pt idx="2">
                  <c:v>99.31</c:v>
                </c:pt>
                <c:pt idx="3">
                  <c:v>96.42</c:v>
                </c:pt>
                <c:pt idx="4">
                  <c:v>94.49</c:v>
                </c:pt>
              </c:numCache>
            </c:numRef>
          </c:val>
          <c:extLst>
            <c:ext xmlns:c16="http://schemas.microsoft.com/office/drawing/2014/chart" uri="{C3380CC4-5D6E-409C-BE32-E72D297353CC}">
              <c16:uniqueId val="{00000000-EA2F-4196-8749-10D43319836D}"/>
            </c:ext>
          </c:extLst>
        </c:ser>
        <c:dLbls>
          <c:showLegendKey val="0"/>
          <c:showVal val="0"/>
          <c:showCatName val="0"/>
          <c:showSerName val="0"/>
          <c:showPercent val="0"/>
          <c:showBubbleSize val="0"/>
        </c:dLbls>
        <c:gapWidth val="150"/>
        <c:axId val="140717056"/>
        <c:axId val="1407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EA2F-4196-8749-10D43319836D}"/>
            </c:ext>
          </c:extLst>
        </c:ser>
        <c:dLbls>
          <c:showLegendKey val="0"/>
          <c:showVal val="0"/>
          <c:showCatName val="0"/>
          <c:showSerName val="0"/>
          <c:showPercent val="0"/>
          <c:showBubbleSize val="0"/>
        </c:dLbls>
        <c:marker val="1"/>
        <c:smooth val="0"/>
        <c:axId val="140717056"/>
        <c:axId val="140727424"/>
      </c:lineChart>
      <c:dateAx>
        <c:axId val="140717056"/>
        <c:scaling>
          <c:orientation val="minMax"/>
        </c:scaling>
        <c:delete val="1"/>
        <c:axPos val="b"/>
        <c:numFmt formatCode="ge" sourceLinked="1"/>
        <c:majorTickMark val="none"/>
        <c:minorTickMark val="none"/>
        <c:tickLblPos val="none"/>
        <c:crossAx val="140727424"/>
        <c:crosses val="autoZero"/>
        <c:auto val="1"/>
        <c:lblOffset val="100"/>
        <c:baseTimeUnit val="years"/>
      </c:dateAx>
      <c:valAx>
        <c:axId val="1407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70.77</c:v>
                </c:pt>
                <c:pt idx="1">
                  <c:v>71.3</c:v>
                </c:pt>
                <c:pt idx="2">
                  <c:v>71.69</c:v>
                </c:pt>
                <c:pt idx="3">
                  <c:v>72.11</c:v>
                </c:pt>
                <c:pt idx="4">
                  <c:v>73.84</c:v>
                </c:pt>
              </c:numCache>
            </c:numRef>
          </c:val>
          <c:extLst>
            <c:ext xmlns:c16="http://schemas.microsoft.com/office/drawing/2014/chart" uri="{C3380CC4-5D6E-409C-BE32-E72D297353CC}">
              <c16:uniqueId val="{00000000-D653-43CB-85C4-35604A6CE84E}"/>
            </c:ext>
          </c:extLst>
        </c:ser>
        <c:dLbls>
          <c:showLegendKey val="0"/>
          <c:showVal val="0"/>
          <c:showCatName val="0"/>
          <c:showSerName val="0"/>
          <c:showPercent val="0"/>
          <c:showBubbleSize val="0"/>
        </c:dLbls>
        <c:gapWidth val="150"/>
        <c:axId val="140839552"/>
        <c:axId val="140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D653-43CB-85C4-35604A6CE84E}"/>
            </c:ext>
          </c:extLst>
        </c:ser>
        <c:dLbls>
          <c:showLegendKey val="0"/>
          <c:showVal val="0"/>
          <c:showCatName val="0"/>
          <c:showSerName val="0"/>
          <c:showPercent val="0"/>
          <c:showBubbleSize val="0"/>
        </c:dLbls>
        <c:marker val="1"/>
        <c:smooth val="0"/>
        <c:axId val="140839552"/>
        <c:axId val="140845824"/>
      </c:lineChart>
      <c:dateAx>
        <c:axId val="140839552"/>
        <c:scaling>
          <c:orientation val="minMax"/>
        </c:scaling>
        <c:delete val="1"/>
        <c:axPos val="b"/>
        <c:numFmt formatCode="ge" sourceLinked="1"/>
        <c:majorTickMark val="none"/>
        <c:minorTickMark val="none"/>
        <c:tickLblPos val="none"/>
        <c:crossAx val="140845824"/>
        <c:crosses val="autoZero"/>
        <c:auto val="1"/>
        <c:lblOffset val="100"/>
        <c:baseTimeUnit val="years"/>
      </c:dateAx>
      <c:valAx>
        <c:axId val="140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61.95</c:v>
                </c:pt>
                <c:pt idx="1">
                  <c:v>108.85</c:v>
                </c:pt>
                <c:pt idx="2">
                  <c:v>117.7</c:v>
                </c:pt>
                <c:pt idx="3">
                  <c:v>114.23</c:v>
                </c:pt>
                <c:pt idx="4">
                  <c:v>115.73</c:v>
                </c:pt>
              </c:numCache>
            </c:numRef>
          </c:val>
          <c:extLst>
            <c:ext xmlns:c16="http://schemas.microsoft.com/office/drawing/2014/chart" uri="{C3380CC4-5D6E-409C-BE32-E72D297353CC}">
              <c16:uniqueId val="{00000000-B3F0-4F93-B6A8-C2747F9F5AB7}"/>
            </c:ext>
          </c:extLst>
        </c:ser>
        <c:dLbls>
          <c:showLegendKey val="0"/>
          <c:showVal val="0"/>
          <c:showCatName val="0"/>
          <c:showSerName val="0"/>
          <c:showPercent val="0"/>
          <c:showBubbleSize val="0"/>
        </c:dLbls>
        <c:gapWidth val="150"/>
        <c:axId val="119272960"/>
        <c:axId val="119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B3F0-4F93-B6A8-C2747F9F5AB7}"/>
            </c:ext>
          </c:extLst>
        </c:ser>
        <c:dLbls>
          <c:showLegendKey val="0"/>
          <c:showVal val="0"/>
          <c:showCatName val="0"/>
          <c:showSerName val="0"/>
          <c:showPercent val="0"/>
          <c:showBubbleSize val="0"/>
        </c:dLbls>
        <c:marker val="1"/>
        <c:smooth val="0"/>
        <c:axId val="119272960"/>
        <c:axId val="119274880"/>
      </c:lineChart>
      <c:dateAx>
        <c:axId val="119272960"/>
        <c:scaling>
          <c:orientation val="minMax"/>
        </c:scaling>
        <c:delete val="1"/>
        <c:axPos val="b"/>
        <c:numFmt formatCode="ge" sourceLinked="1"/>
        <c:majorTickMark val="none"/>
        <c:minorTickMark val="none"/>
        <c:tickLblPos val="none"/>
        <c:crossAx val="119274880"/>
        <c:crosses val="autoZero"/>
        <c:auto val="1"/>
        <c:lblOffset val="100"/>
        <c:baseTimeUnit val="years"/>
      </c:dateAx>
      <c:valAx>
        <c:axId val="119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8-4E35-92D5-F043A7B5C06B}"/>
            </c:ext>
          </c:extLst>
        </c:ser>
        <c:dLbls>
          <c:showLegendKey val="0"/>
          <c:showVal val="0"/>
          <c:showCatName val="0"/>
          <c:showSerName val="0"/>
          <c:showPercent val="0"/>
          <c:showBubbleSize val="0"/>
        </c:dLbls>
        <c:gapWidth val="150"/>
        <c:axId val="132031616"/>
        <c:axId val="132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8-4E35-92D5-F043A7B5C06B}"/>
            </c:ext>
          </c:extLst>
        </c:ser>
        <c:dLbls>
          <c:showLegendKey val="0"/>
          <c:showVal val="0"/>
          <c:showCatName val="0"/>
          <c:showSerName val="0"/>
          <c:showPercent val="0"/>
          <c:showBubbleSize val="0"/>
        </c:dLbls>
        <c:marker val="1"/>
        <c:smooth val="0"/>
        <c:axId val="132031616"/>
        <c:axId val="132033536"/>
      </c:lineChart>
      <c:dateAx>
        <c:axId val="132031616"/>
        <c:scaling>
          <c:orientation val="minMax"/>
        </c:scaling>
        <c:delete val="1"/>
        <c:axPos val="b"/>
        <c:numFmt formatCode="ge" sourceLinked="1"/>
        <c:majorTickMark val="none"/>
        <c:minorTickMark val="none"/>
        <c:tickLblPos val="none"/>
        <c:crossAx val="132033536"/>
        <c:crosses val="autoZero"/>
        <c:auto val="1"/>
        <c:lblOffset val="100"/>
        <c:baseTimeUnit val="years"/>
      </c:dateAx>
      <c:valAx>
        <c:axId val="132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B-457D-9242-A3C8CAEF24CD}"/>
            </c:ext>
          </c:extLst>
        </c:ser>
        <c:dLbls>
          <c:showLegendKey val="0"/>
          <c:showVal val="0"/>
          <c:showCatName val="0"/>
          <c:showSerName val="0"/>
          <c:showPercent val="0"/>
          <c:showBubbleSize val="0"/>
        </c:dLbls>
        <c:gapWidth val="150"/>
        <c:axId val="132064000"/>
        <c:axId val="1320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B-457D-9242-A3C8CAEF24CD}"/>
            </c:ext>
          </c:extLst>
        </c:ser>
        <c:dLbls>
          <c:showLegendKey val="0"/>
          <c:showVal val="0"/>
          <c:showCatName val="0"/>
          <c:showSerName val="0"/>
          <c:showPercent val="0"/>
          <c:showBubbleSize val="0"/>
        </c:dLbls>
        <c:marker val="1"/>
        <c:smooth val="0"/>
        <c:axId val="132064000"/>
        <c:axId val="132065920"/>
      </c:lineChart>
      <c:dateAx>
        <c:axId val="132064000"/>
        <c:scaling>
          <c:orientation val="minMax"/>
        </c:scaling>
        <c:delete val="1"/>
        <c:axPos val="b"/>
        <c:numFmt formatCode="ge" sourceLinked="1"/>
        <c:majorTickMark val="none"/>
        <c:minorTickMark val="none"/>
        <c:tickLblPos val="none"/>
        <c:crossAx val="132065920"/>
        <c:crosses val="autoZero"/>
        <c:auto val="1"/>
        <c:lblOffset val="100"/>
        <c:baseTimeUnit val="years"/>
      </c:dateAx>
      <c:valAx>
        <c:axId val="1320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1-4E1A-996E-503D6E8BAC80}"/>
            </c:ext>
          </c:extLst>
        </c:ser>
        <c:dLbls>
          <c:showLegendKey val="0"/>
          <c:showVal val="0"/>
          <c:showCatName val="0"/>
          <c:showSerName val="0"/>
          <c:showPercent val="0"/>
          <c:showBubbleSize val="0"/>
        </c:dLbls>
        <c:gapWidth val="150"/>
        <c:axId val="132084480"/>
        <c:axId val="1320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1-4E1A-996E-503D6E8BAC80}"/>
            </c:ext>
          </c:extLst>
        </c:ser>
        <c:dLbls>
          <c:showLegendKey val="0"/>
          <c:showVal val="0"/>
          <c:showCatName val="0"/>
          <c:showSerName val="0"/>
          <c:showPercent val="0"/>
          <c:showBubbleSize val="0"/>
        </c:dLbls>
        <c:marker val="1"/>
        <c:smooth val="0"/>
        <c:axId val="132084480"/>
        <c:axId val="132086400"/>
      </c:lineChart>
      <c:dateAx>
        <c:axId val="132084480"/>
        <c:scaling>
          <c:orientation val="minMax"/>
        </c:scaling>
        <c:delete val="1"/>
        <c:axPos val="b"/>
        <c:numFmt formatCode="ge" sourceLinked="1"/>
        <c:majorTickMark val="none"/>
        <c:minorTickMark val="none"/>
        <c:tickLblPos val="none"/>
        <c:crossAx val="132086400"/>
        <c:crosses val="autoZero"/>
        <c:auto val="1"/>
        <c:lblOffset val="100"/>
        <c:baseTimeUnit val="years"/>
      </c:dateAx>
      <c:valAx>
        <c:axId val="132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7-48DD-BAF0-9FD084670D0B}"/>
            </c:ext>
          </c:extLst>
        </c:ser>
        <c:dLbls>
          <c:showLegendKey val="0"/>
          <c:showVal val="0"/>
          <c:showCatName val="0"/>
          <c:showSerName val="0"/>
          <c:showPercent val="0"/>
          <c:showBubbleSize val="0"/>
        </c:dLbls>
        <c:gapWidth val="150"/>
        <c:axId val="140018048"/>
        <c:axId val="140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7-48DD-BAF0-9FD084670D0B}"/>
            </c:ext>
          </c:extLst>
        </c:ser>
        <c:dLbls>
          <c:showLegendKey val="0"/>
          <c:showVal val="0"/>
          <c:showCatName val="0"/>
          <c:showSerName val="0"/>
          <c:showPercent val="0"/>
          <c:showBubbleSize val="0"/>
        </c:dLbls>
        <c:marker val="1"/>
        <c:smooth val="0"/>
        <c:axId val="140018048"/>
        <c:axId val="140019968"/>
      </c:lineChart>
      <c:dateAx>
        <c:axId val="140018048"/>
        <c:scaling>
          <c:orientation val="minMax"/>
        </c:scaling>
        <c:delete val="1"/>
        <c:axPos val="b"/>
        <c:numFmt formatCode="ge" sourceLinked="1"/>
        <c:majorTickMark val="none"/>
        <c:minorTickMark val="none"/>
        <c:tickLblPos val="none"/>
        <c:crossAx val="140019968"/>
        <c:crosses val="autoZero"/>
        <c:auto val="1"/>
        <c:lblOffset val="100"/>
        <c:baseTimeUnit val="years"/>
      </c:dateAx>
      <c:valAx>
        <c:axId val="140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589.9</c:v>
                </c:pt>
                <c:pt idx="1">
                  <c:v>534.80999999999995</c:v>
                </c:pt>
                <c:pt idx="2">
                  <c:v>478.48</c:v>
                </c:pt>
                <c:pt idx="3">
                  <c:v>436.72</c:v>
                </c:pt>
                <c:pt idx="4">
                  <c:v>387.65</c:v>
                </c:pt>
              </c:numCache>
            </c:numRef>
          </c:val>
          <c:extLst>
            <c:ext xmlns:c16="http://schemas.microsoft.com/office/drawing/2014/chart" uri="{C3380CC4-5D6E-409C-BE32-E72D297353CC}">
              <c16:uniqueId val="{00000000-C43A-45D4-97D4-EB2F691F7E92}"/>
            </c:ext>
          </c:extLst>
        </c:ser>
        <c:dLbls>
          <c:showLegendKey val="0"/>
          <c:showVal val="0"/>
          <c:showCatName val="0"/>
          <c:showSerName val="0"/>
          <c:showPercent val="0"/>
          <c:showBubbleSize val="0"/>
        </c:dLbls>
        <c:gapWidth val="150"/>
        <c:axId val="132112384"/>
        <c:axId val="132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C43A-45D4-97D4-EB2F691F7E92}"/>
            </c:ext>
          </c:extLst>
        </c:ser>
        <c:dLbls>
          <c:showLegendKey val="0"/>
          <c:showVal val="0"/>
          <c:showCatName val="0"/>
          <c:showSerName val="0"/>
          <c:showPercent val="0"/>
          <c:showBubbleSize val="0"/>
        </c:dLbls>
        <c:marker val="1"/>
        <c:smooth val="0"/>
        <c:axId val="132112384"/>
        <c:axId val="132114304"/>
      </c:lineChart>
      <c:dateAx>
        <c:axId val="132112384"/>
        <c:scaling>
          <c:orientation val="minMax"/>
        </c:scaling>
        <c:delete val="1"/>
        <c:axPos val="b"/>
        <c:numFmt formatCode="ge" sourceLinked="1"/>
        <c:majorTickMark val="none"/>
        <c:minorTickMark val="none"/>
        <c:tickLblPos val="none"/>
        <c:crossAx val="132114304"/>
        <c:crosses val="autoZero"/>
        <c:auto val="1"/>
        <c:lblOffset val="100"/>
        <c:baseTimeUnit val="years"/>
      </c:dateAx>
      <c:valAx>
        <c:axId val="132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c:v>
                </c:pt>
                <c:pt idx="1">
                  <c:v>108.72</c:v>
                </c:pt>
                <c:pt idx="2">
                  <c:v>116.8</c:v>
                </c:pt>
                <c:pt idx="3">
                  <c:v>113.36</c:v>
                </c:pt>
                <c:pt idx="4">
                  <c:v>115.51</c:v>
                </c:pt>
              </c:numCache>
            </c:numRef>
          </c:val>
          <c:extLst>
            <c:ext xmlns:c16="http://schemas.microsoft.com/office/drawing/2014/chart" uri="{C3380CC4-5D6E-409C-BE32-E72D297353CC}">
              <c16:uniqueId val="{00000000-2DCA-4439-A215-38E8792A0E09}"/>
            </c:ext>
          </c:extLst>
        </c:ser>
        <c:dLbls>
          <c:showLegendKey val="0"/>
          <c:showVal val="0"/>
          <c:showCatName val="0"/>
          <c:showSerName val="0"/>
          <c:showPercent val="0"/>
          <c:showBubbleSize val="0"/>
        </c:dLbls>
        <c:gapWidth val="150"/>
        <c:axId val="140045696"/>
        <c:axId val="1402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2DCA-4439-A215-38E8792A0E09}"/>
            </c:ext>
          </c:extLst>
        </c:ser>
        <c:dLbls>
          <c:showLegendKey val="0"/>
          <c:showVal val="0"/>
          <c:showCatName val="0"/>
          <c:showSerName val="0"/>
          <c:showPercent val="0"/>
          <c:showBubbleSize val="0"/>
        </c:dLbls>
        <c:marker val="1"/>
        <c:smooth val="0"/>
        <c:axId val="140045696"/>
        <c:axId val="140244480"/>
      </c:lineChart>
      <c:dateAx>
        <c:axId val="140045696"/>
        <c:scaling>
          <c:orientation val="minMax"/>
        </c:scaling>
        <c:delete val="1"/>
        <c:axPos val="b"/>
        <c:numFmt formatCode="ge" sourceLinked="1"/>
        <c:majorTickMark val="none"/>
        <c:minorTickMark val="none"/>
        <c:tickLblPos val="none"/>
        <c:crossAx val="140244480"/>
        <c:crosses val="autoZero"/>
        <c:auto val="1"/>
        <c:lblOffset val="100"/>
        <c:baseTimeUnit val="years"/>
      </c:dateAx>
      <c:valAx>
        <c:axId val="140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167.59</c:v>
                </c:pt>
                <c:pt idx="1">
                  <c:v>155.88</c:v>
                </c:pt>
                <c:pt idx="2">
                  <c:v>147.62</c:v>
                </c:pt>
                <c:pt idx="3">
                  <c:v>153.94</c:v>
                </c:pt>
                <c:pt idx="4">
                  <c:v>151.79</c:v>
                </c:pt>
              </c:numCache>
            </c:numRef>
          </c:val>
          <c:extLst>
            <c:ext xmlns:c16="http://schemas.microsoft.com/office/drawing/2014/chart" uri="{C3380CC4-5D6E-409C-BE32-E72D297353CC}">
              <c16:uniqueId val="{00000000-4622-409D-91BF-15BD605234F4}"/>
            </c:ext>
          </c:extLst>
        </c:ser>
        <c:dLbls>
          <c:showLegendKey val="0"/>
          <c:showVal val="0"/>
          <c:showCatName val="0"/>
          <c:showSerName val="0"/>
          <c:showPercent val="0"/>
          <c:showBubbleSize val="0"/>
        </c:dLbls>
        <c:gapWidth val="150"/>
        <c:axId val="140520832"/>
        <c:axId val="1405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4622-409D-91BF-15BD605234F4}"/>
            </c:ext>
          </c:extLst>
        </c:ser>
        <c:dLbls>
          <c:showLegendKey val="0"/>
          <c:showVal val="0"/>
          <c:showCatName val="0"/>
          <c:showSerName val="0"/>
          <c:showPercent val="0"/>
          <c:showBubbleSize val="0"/>
        </c:dLbls>
        <c:marker val="1"/>
        <c:smooth val="0"/>
        <c:axId val="140520832"/>
        <c:axId val="140527104"/>
      </c:lineChart>
      <c:dateAx>
        <c:axId val="140520832"/>
        <c:scaling>
          <c:orientation val="minMax"/>
        </c:scaling>
        <c:delete val="1"/>
        <c:axPos val="b"/>
        <c:numFmt formatCode="ge" sourceLinked="1"/>
        <c:majorTickMark val="none"/>
        <c:minorTickMark val="none"/>
        <c:tickLblPos val="none"/>
        <c:crossAx val="140527104"/>
        <c:crosses val="autoZero"/>
        <c:auto val="1"/>
        <c:lblOffset val="100"/>
        <c:baseTimeUnit val="years"/>
      </c:dateAx>
      <c:valAx>
        <c:axId val="140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愛媛県　松野町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4156</v>
      </c>
      <c r="AM8" s="51"/>
      <c r="AN8" s="51"/>
      <c r="AO8" s="51"/>
      <c r="AP8" s="51"/>
      <c r="AQ8" s="51"/>
      <c r="AR8" s="51"/>
      <c r="AS8" s="51"/>
      <c r="AT8" s="46">
        <f>データ!$S$6</f>
        <v>98.45</v>
      </c>
      <c r="AU8" s="46"/>
      <c r="AV8" s="46"/>
      <c r="AW8" s="46"/>
      <c r="AX8" s="46"/>
      <c r="AY8" s="46"/>
      <c r="AZ8" s="46"/>
      <c r="BA8" s="46"/>
      <c r="BB8" s="46">
        <f>データ!$T$6</f>
        <v>42.21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99.78</v>
      </c>
      <c r="Q10" s="46"/>
      <c r="R10" s="46"/>
      <c r="S10" s="46"/>
      <c r="T10" s="46"/>
      <c r="U10" s="46"/>
      <c r="V10" s="46"/>
      <c r="W10" s="51">
        <f>データ!$Q$6</f>
        <v>3260</v>
      </c>
      <c r="X10" s="51"/>
      <c r="Y10" s="51"/>
      <c r="Z10" s="51"/>
      <c r="AA10" s="51"/>
      <c r="AB10" s="51"/>
      <c r="AC10" s="51"/>
      <c r="AD10" s="2"/>
      <c r="AE10" s="2"/>
      <c r="AF10" s="2"/>
      <c r="AG10" s="2"/>
      <c r="AH10" s="2"/>
      <c r="AI10" s="2"/>
      <c r="AJ10" s="2"/>
      <c r="AK10" s="2"/>
      <c r="AL10" s="51">
        <f>データ!$U$6</f>
        <v>4156</v>
      </c>
      <c r="AM10" s="51"/>
      <c r="AN10" s="51"/>
      <c r="AO10" s="51"/>
      <c r="AP10" s="51"/>
      <c r="AQ10" s="51"/>
      <c r="AR10" s="51"/>
      <c r="AS10" s="51"/>
      <c r="AT10" s="46">
        <f>データ!$V$6</f>
        <v>80.239999999999995</v>
      </c>
      <c r="AU10" s="46"/>
      <c r="AV10" s="46"/>
      <c r="AW10" s="46"/>
      <c r="AX10" s="46"/>
      <c r="AY10" s="46"/>
      <c r="AZ10" s="46"/>
      <c r="BA10" s="46"/>
      <c r="BB10" s="46">
        <f>データ!$W$6</f>
        <v>51.79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384844</v>
      </c>
      <c r="D6" s="34">
        <f t="shared" si="3"/>
        <v>47</v>
      </c>
      <c r="E6" s="34">
        <f t="shared" si="3"/>
        <v>1</v>
      </c>
      <c r="F6" s="34">
        <f t="shared" si="3"/>
        <v>0</v>
      </c>
      <c r="G6" s="34">
        <f t="shared" si="3"/>
        <v>0</v>
      </c>
      <c r="H6" s="34" t="str">
        <f t="shared" si="3"/>
        <v>愛媛県　松野町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99.78</v>
      </c>
      <c r="Q6" s="35">
        <f t="shared" si="3"/>
        <v>3260</v>
      </c>
      <c r="R6" s="35">
        <f t="shared" si="3"/>
        <v>4156</v>
      </c>
      <c r="S6" s="35">
        <f t="shared" si="3"/>
        <v>98.45</v>
      </c>
      <c r="T6" s="35">
        <f t="shared" si="3"/>
        <v>42.21</v>
      </c>
      <c r="U6" s="35">
        <f t="shared" si="3"/>
        <v>4156</v>
      </c>
      <c r="V6" s="35">
        <f t="shared" si="3"/>
        <v>80.239999999999995</v>
      </c>
      <c r="W6" s="35">
        <f t="shared" si="3"/>
        <v>51.79</v>
      </c>
      <c r="X6" s="36">
        <f>IF(X7="",NA(),X7)</f>
        <v>61.95</v>
      </c>
      <c r="Y6" s="36">
        <f t="shared" ref="Y6:AG6" si="4">IF(Y7="",NA(),Y7)</f>
        <v>108.85</v>
      </c>
      <c r="Z6" s="36">
        <f t="shared" si="4"/>
        <v>117.7</v>
      </c>
      <c r="AA6" s="36">
        <f t="shared" si="4"/>
        <v>114.23</v>
      </c>
      <c r="AB6" s="36">
        <f t="shared" si="4"/>
        <v>115.73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589.9</v>
      </c>
      <c r="BF6" s="36">
        <f t="shared" ref="BF6:BN6" si="7">IF(BF7="",NA(),BF7)</f>
        <v>534.80999999999995</v>
      </c>
      <c r="BG6" s="36">
        <f t="shared" si="7"/>
        <v>478.48</v>
      </c>
      <c r="BH6" s="36">
        <f t="shared" si="7"/>
        <v>436.72</v>
      </c>
      <c r="BI6" s="36">
        <f t="shared" si="7"/>
        <v>387.65</v>
      </c>
      <c r="BJ6" s="36">
        <f t="shared" si="7"/>
        <v>1108.26</v>
      </c>
      <c r="BK6" s="36">
        <f t="shared" si="7"/>
        <v>1113.76</v>
      </c>
      <c r="BL6" s="36">
        <f t="shared" si="7"/>
        <v>1125.69</v>
      </c>
      <c r="BM6" s="36">
        <f t="shared" si="7"/>
        <v>1134.67</v>
      </c>
      <c r="BN6" s="36">
        <f t="shared" si="7"/>
        <v>1144.79</v>
      </c>
      <c r="BO6" s="35" t="str">
        <f>IF(BO7="","",IF(BO7="-","【-】","【"&amp;SUBSTITUTE(TEXT(BO7,"#,##0.00"),"-","△")&amp;"】"))</f>
        <v>【1,280.76】</v>
      </c>
      <c r="BP6" s="36">
        <f>IF(BP7="",NA(),BP7)</f>
        <v>100.7</v>
      </c>
      <c r="BQ6" s="36">
        <f t="shared" ref="BQ6:BY6" si="8">IF(BQ7="",NA(),BQ7)</f>
        <v>108.72</v>
      </c>
      <c r="BR6" s="36">
        <f t="shared" si="8"/>
        <v>116.8</v>
      </c>
      <c r="BS6" s="36">
        <f t="shared" si="8"/>
        <v>113.36</v>
      </c>
      <c r="BT6" s="36">
        <f t="shared" si="8"/>
        <v>115.51</v>
      </c>
      <c r="BU6" s="36">
        <f t="shared" si="8"/>
        <v>19.77</v>
      </c>
      <c r="BV6" s="36">
        <f t="shared" si="8"/>
        <v>34.25</v>
      </c>
      <c r="BW6" s="36">
        <f t="shared" si="8"/>
        <v>46.48</v>
      </c>
      <c r="BX6" s="36">
        <f t="shared" si="8"/>
        <v>40.6</v>
      </c>
      <c r="BY6" s="36">
        <f t="shared" si="8"/>
        <v>56.04</v>
      </c>
      <c r="BZ6" s="35" t="str">
        <f>IF(BZ7="","",IF(BZ7="-","【-】","【"&amp;SUBSTITUTE(TEXT(BZ7,"#,##0.00"),"-","△")&amp;"】"))</f>
        <v>【53.06】</v>
      </c>
      <c r="CA6" s="36">
        <f>IF(CA7="",NA(),CA7)</f>
        <v>167.59</v>
      </c>
      <c r="CB6" s="36">
        <f t="shared" ref="CB6:CJ6" si="9">IF(CB7="",NA(),CB7)</f>
        <v>155.88</v>
      </c>
      <c r="CC6" s="36">
        <f t="shared" si="9"/>
        <v>147.62</v>
      </c>
      <c r="CD6" s="36">
        <f t="shared" si="9"/>
        <v>153.94</v>
      </c>
      <c r="CE6" s="36">
        <f t="shared" si="9"/>
        <v>151.79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99.79</v>
      </c>
      <c r="CM6" s="36">
        <f t="shared" ref="CM6:CU6" si="10">IF(CM7="",NA(),CM7)</f>
        <v>99.4</v>
      </c>
      <c r="CN6" s="36">
        <f t="shared" si="10"/>
        <v>99.31</v>
      </c>
      <c r="CO6" s="36">
        <f t="shared" si="10"/>
        <v>96.42</v>
      </c>
      <c r="CP6" s="36">
        <f t="shared" si="10"/>
        <v>94.49</v>
      </c>
      <c r="CQ6" s="36">
        <f t="shared" si="10"/>
        <v>57.17</v>
      </c>
      <c r="CR6" s="36">
        <f t="shared" si="10"/>
        <v>57.55</v>
      </c>
      <c r="CS6" s="36">
        <f t="shared" si="10"/>
        <v>57.43</v>
      </c>
      <c r="CT6" s="36">
        <f t="shared" si="10"/>
        <v>57.29</v>
      </c>
      <c r="CU6" s="36">
        <f t="shared" si="10"/>
        <v>55.9</v>
      </c>
      <c r="CV6" s="35" t="str">
        <f>IF(CV7="","",IF(CV7="-","【-】","【"&amp;SUBSTITUTE(TEXT(CV7,"#,##0.00"),"-","△")&amp;"】"))</f>
        <v>【56.28】</v>
      </c>
      <c r="CW6" s="36">
        <f>IF(CW7="",NA(),CW7)</f>
        <v>70.77</v>
      </c>
      <c r="CX6" s="36">
        <f t="shared" ref="CX6:DF6" si="11">IF(CX7="",NA(),CX7)</f>
        <v>71.3</v>
      </c>
      <c r="CY6" s="36">
        <f t="shared" si="11"/>
        <v>71.69</v>
      </c>
      <c r="CZ6" s="36">
        <f t="shared" si="11"/>
        <v>72.11</v>
      </c>
      <c r="DA6" s="36">
        <f t="shared" si="11"/>
        <v>73.84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384844</v>
      </c>
      <c r="D7" s="38">
        <v>47</v>
      </c>
      <c r="E7" s="38">
        <v>1</v>
      </c>
      <c r="F7" s="38">
        <v>0</v>
      </c>
      <c r="G7" s="38">
        <v>0</v>
      </c>
      <c r="H7" s="38" t="s">
        <v>108</v>
      </c>
      <c r="I7" s="38" t="s">
        <v>109</v>
      </c>
      <c r="J7" s="38" t="s">
        <v>110</v>
      </c>
      <c r="K7" s="38" t="s">
        <v>111</v>
      </c>
      <c r="L7" s="38" t="s">
        <v>112</v>
      </c>
      <c r="M7" s="38"/>
      <c r="N7" s="39" t="s">
        <v>113</v>
      </c>
      <c r="O7" s="39" t="s">
        <v>114</v>
      </c>
      <c r="P7" s="39">
        <v>99.78</v>
      </c>
      <c r="Q7" s="39">
        <v>3260</v>
      </c>
      <c r="R7" s="39">
        <v>4156</v>
      </c>
      <c r="S7" s="39">
        <v>98.45</v>
      </c>
      <c r="T7" s="39">
        <v>42.21</v>
      </c>
      <c r="U7" s="39">
        <v>4156</v>
      </c>
      <c r="V7" s="39">
        <v>80.239999999999995</v>
      </c>
      <c r="W7" s="39">
        <v>51.79</v>
      </c>
      <c r="X7" s="39">
        <v>61.95</v>
      </c>
      <c r="Y7" s="39">
        <v>108.85</v>
      </c>
      <c r="Z7" s="39">
        <v>117.7</v>
      </c>
      <c r="AA7" s="39">
        <v>114.23</v>
      </c>
      <c r="AB7" s="39">
        <v>115.73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589.9</v>
      </c>
      <c r="BF7" s="39">
        <v>534.80999999999995</v>
      </c>
      <c r="BG7" s="39">
        <v>478.48</v>
      </c>
      <c r="BH7" s="39">
        <v>436.72</v>
      </c>
      <c r="BI7" s="39">
        <v>387.65</v>
      </c>
      <c r="BJ7" s="39">
        <v>1108.26</v>
      </c>
      <c r="BK7" s="39">
        <v>1113.76</v>
      </c>
      <c r="BL7" s="39">
        <v>1125.69</v>
      </c>
      <c r="BM7" s="39">
        <v>1134.67</v>
      </c>
      <c r="BN7" s="39">
        <v>1144.79</v>
      </c>
      <c r="BO7" s="39">
        <v>1280.76</v>
      </c>
      <c r="BP7" s="39">
        <v>100.7</v>
      </c>
      <c r="BQ7" s="39">
        <v>108.72</v>
      </c>
      <c r="BR7" s="39">
        <v>116.8</v>
      </c>
      <c r="BS7" s="39">
        <v>113.36</v>
      </c>
      <c r="BT7" s="39">
        <v>115.51</v>
      </c>
      <c r="BU7" s="39">
        <v>19.77</v>
      </c>
      <c r="BV7" s="39">
        <v>34.25</v>
      </c>
      <c r="BW7" s="39">
        <v>46.48</v>
      </c>
      <c r="BX7" s="39">
        <v>40.6</v>
      </c>
      <c r="BY7" s="39">
        <v>56.04</v>
      </c>
      <c r="BZ7" s="39">
        <v>53.06</v>
      </c>
      <c r="CA7" s="39">
        <v>167.59</v>
      </c>
      <c r="CB7" s="39">
        <v>155.88</v>
      </c>
      <c r="CC7" s="39">
        <v>147.62</v>
      </c>
      <c r="CD7" s="39">
        <v>153.94</v>
      </c>
      <c r="CE7" s="39">
        <v>151.79</v>
      </c>
      <c r="CF7" s="39">
        <v>878.73</v>
      </c>
      <c r="CG7" s="39">
        <v>501.18</v>
      </c>
      <c r="CH7" s="39">
        <v>376.61</v>
      </c>
      <c r="CI7" s="39">
        <v>440.03</v>
      </c>
      <c r="CJ7" s="39">
        <v>304.35000000000002</v>
      </c>
      <c r="CK7" s="39">
        <v>314.83</v>
      </c>
      <c r="CL7" s="39">
        <v>99.79</v>
      </c>
      <c r="CM7" s="39">
        <v>99.4</v>
      </c>
      <c r="CN7" s="39">
        <v>99.31</v>
      </c>
      <c r="CO7" s="39">
        <v>96.42</v>
      </c>
      <c r="CP7" s="39">
        <v>94.49</v>
      </c>
      <c r="CQ7" s="39">
        <v>57.17</v>
      </c>
      <c r="CR7" s="39">
        <v>57.55</v>
      </c>
      <c r="CS7" s="39">
        <v>57.43</v>
      </c>
      <c r="CT7" s="39">
        <v>57.29</v>
      </c>
      <c r="CU7" s="39">
        <v>55.9</v>
      </c>
      <c r="CV7" s="39">
        <v>56.28</v>
      </c>
      <c r="CW7" s="39">
        <v>70.77</v>
      </c>
      <c r="CX7" s="39">
        <v>71.3</v>
      </c>
      <c r="CY7" s="39">
        <v>71.69</v>
      </c>
      <c r="CZ7" s="39">
        <v>72.11</v>
      </c>
      <c r="DA7" s="39">
        <v>73.84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松野町</cp:lastModifiedBy>
  <cp:lastPrinted>2018-01-30T07:11:48Z</cp:lastPrinted>
  <dcterms:created xsi:type="dcterms:W3CDTF">2017-12-25T01:46:59Z</dcterms:created>
  <dcterms:modified xsi:type="dcterms:W3CDTF">2018-02-20T00:19:03Z</dcterms:modified>
  <cp:category/>
</cp:coreProperties>
</file>