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<sst xmlns="http://schemas.openxmlformats.org/spreadsheetml/2006/main" count="240" uniqueCount="125">
  <si>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</si>
  <si>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</si>
  <si>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</si>
  <si>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</si>
  <si>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</si>
  <si>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</si>
  <si>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</si>
  <si>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</si>
  <si>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</si>
  <si>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</si>
  <si>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</si>
  <si>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</si>
  <si>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</si>
  <si>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</si>
  <si>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</si>
  <si>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</si>
  <si>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</si>
  <si>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</si>
  <si>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</si>
  <si>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</si>
  <si>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</si>
  <si>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</si>
  <si>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</si>
  <si>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</si>
  <si>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</si>
  <si>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</si>
  <si>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</si>
  <si>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</si>
  <si>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</si>
  <si>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</si>
  <si>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</si>
  <si>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</si>
  <si>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</si>
  <si>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</si>
  <si>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</si>
  <si>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</si>
  <si>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</si>
  <si>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</si>
  <si>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</si>
  <si>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</si>
  <si>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</si>
  <si>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</si>
  <si>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</si>
  <si>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</si>
  <si>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</si>
  <si>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</si>
  <si>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</si>
  <si>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</si>
  <si>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</si>
  <si>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</si>
  <si>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</si>
  <si>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</si>
  <si>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</si>
  <si>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</si>
  <si>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</si>
  <si>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</si>
  <si>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</si>
  <si>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</si>
  <si>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</si>
  <si>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</si>
  <si>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</si>
  <si>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</si>
  <si>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</si>
  <si>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</si>
  <si>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</si>
  <si>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</si>
  <si>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</si>
  <si>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</si>
  <si>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</si>
  <si>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</si>
  <si>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</si>
  <si>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</si>
  <si>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</si>
  <si>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</si>
  <si>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</si>
  <si>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</si>
  <si>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</si>
  <si>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</si>
  <si>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</si>
  <si>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</si>
  <si>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</si>
  <si>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</si>
  <si>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</si>
  <si>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</si>
  <si>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</si>
  <si>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</si>
  <si>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</si>
  <si>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</si>
  <si>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</si>
  <si>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</si>
  <si>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</si>
  <si>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</si>
  <si>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</si>
  <si>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</si>
  <si>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</si>
  <si>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</si>
  <si>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</si>
  <si>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</si>
  <si>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</si>
  <si>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</si>
  <si>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</si>
  <si>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</si>
  <si>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</si>
  <si>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</si>
  <si>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</si>
  <si>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</si>
  <si>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</si>
  <si>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</si>
  <si>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</si>
  <si>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伊方町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</si>
  <si>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</si>
  <si>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</si>
  <si>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</si>
  <si>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</si>
  <si>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</si>
  <si>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</si>
  <si>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</si>
  <si>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</si>
  <si>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</si>
  <si>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</si>
  <si>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</si>
  <si>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現在、</t>
    </r>
    <r>
      <rPr>
        <sz val="11"/>
        <rFont val="ＭＳ ゴシック"/>
        <family val="3"/>
        <charset val="128"/>
      </rPr>
      <t>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により長寿命化の必要性があると判明した場合は順次、長寿命化計画を策定し実施をする予定である。</t>
    </r>
    <rPh sb="18" eb="20">
      <t>ヘイセイ</t>
    </rPh>
    <rPh sb="22" eb="23">
      <t>ネン</t>
    </rPh>
    <rPh sb="23" eb="24">
      <t>タビ</t>
    </rPh>
    <rPh sb="25" eb="27">
      <t>キョウヨウ</t>
    </rPh>
    <rPh sb="27" eb="29">
      <t>カイシ</t>
    </rPh>
    <rPh sb="31" eb="34">
      <t>タノウラ</t>
    </rPh>
    <rPh sb="34" eb="37">
      <t>ショリジョウ</t>
    </rPh>
    <rPh sb="41" eb="43">
      <t>ヘイセイ</t>
    </rPh>
    <rPh sb="45" eb="47">
      <t>ネンド</t>
    </rPh>
    <rPh sb="71" eb="73">
      <t>シセツ</t>
    </rPh>
    <rPh sb="74" eb="76">
      <t>キキ</t>
    </rPh>
    <rPh sb="77" eb="79">
      <t>コウシン</t>
    </rPh>
    <rPh sb="80" eb="82">
      <t>ヘイセイ</t>
    </rPh>
    <rPh sb="84" eb="86">
      <t>ネンド</t>
    </rPh>
    <rPh sb="88" eb="90">
      <t>ジュンジ</t>
    </rPh>
    <rPh sb="90" eb="91">
      <t>オコナ</t>
    </rPh>
    <rPh sb="96" eb="98">
      <t>ヘイセイ</t>
    </rPh>
    <rPh sb="100" eb="102">
      <t>ネンド</t>
    </rPh>
    <rPh sb="103" eb="106">
      <t>タノウラ</t>
    </rPh>
    <rPh sb="106" eb="109">
      <t>ショリジョウ</t>
    </rPh>
    <rPh sb="110" eb="112">
      <t>キノウ</t>
    </rPh>
    <rPh sb="112" eb="114">
      <t>ホゼン</t>
    </rPh>
    <rPh sb="114" eb="116">
      <t>コウジ</t>
    </rPh>
    <rPh sb="117" eb="119">
      <t>カンリョウ</t>
    </rPh>
    <rPh sb="124" eb="125">
      <t>タ</t>
    </rPh>
    <rPh sb="125" eb="128">
      <t>ショリジョウ</t>
    </rPh>
    <rPh sb="133" eb="135">
      <t>ケイネン</t>
    </rPh>
    <rPh sb="135" eb="137">
      <t>レッカ</t>
    </rPh>
    <rPh sb="140" eb="141">
      <t>チョウ</t>
    </rPh>
    <rPh sb="141" eb="144">
      <t>ジュミョウカ</t>
    </rPh>
    <rPh sb="145" eb="148">
      <t>ヒツヨウセイ</t>
    </rPh>
    <rPh sb="152" eb="154">
      <t>ハンメイ</t>
    </rPh>
    <rPh sb="156" eb="158">
      <t>バアイ</t>
    </rPh>
    <rPh sb="159" eb="161">
      <t>ジュンジ</t>
    </rPh>
    <rPh sb="162" eb="163">
      <t>チョウ</t>
    </rPh>
    <rPh sb="163" eb="166">
      <t>ジュミョウカ</t>
    </rPh>
    <rPh sb="166" eb="168">
      <t>ケイカク</t>
    </rPh>
    <rPh sb="169" eb="171">
      <t>サクテイ</t>
    </rPh>
    <rPh sb="172" eb="174">
      <t>ジッシ</t>
    </rPh>
    <rPh sb="177" eb="179">
      <t>ヨテイ</t>
    </rPh>
    <phoneticPr fontId="7"/>
  </si>
  <si>
    <t>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新規の借り入れはほとんどなく長寿命化事業の借り入れのみのため企業債償還残高は減少していくと考えられる。
　汚水処理原価については類似団体と同水準であるが使用料収入が少ないため、維持管理費は割高になり、経費回収率は100％を下回っている。
　施設使用率については使用率が30%超えた状態となっているが、処理場の計画人口に対して現在の水洗化人口が年々減少していること、節水意識の向上及び節水機器の普及により処理水量が減少していることが要因と考えられる。
　</t>
    <rPh sb="22" eb="24">
      <t>ケイエイ</t>
    </rPh>
    <rPh sb="25" eb="27">
      <t>コンナン</t>
    </rPh>
    <rPh sb="77" eb="79">
      <t>ヘイセイ</t>
    </rPh>
    <rPh sb="81" eb="82">
      <t>ネン</t>
    </rPh>
    <rPh sb="83" eb="86">
      <t>ショウキボ</t>
    </rPh>
    <rPh sb="86" eb="89">
      <t>ゲスイドウ</t>
    </rPh>
    <rPh sb="89" eb="91">
      <t>セイビ</t>
    </rPh>
    <rPh sb="91" eb="93">
      <t>ジギョウ</t>
    </rPh>
    <rPh sb="94" eb="96">
      <t>カンリョウ</t>
    </rPh>
    <rPh sb="98" eb="100">
      <t>コンゴ</t>
    </rPh>
    <rPh sb="101" eb="104">
      <t>ダイキボ</t>
    </rPh>
    <rPh sb="105" eb="107">
      <t>メンテキ</t>
    </rPh>
    <rPh sb="107" eb="109">
      <t>セイビ</t>
    </rPh>
    <rPh sb="110" eb="111">
      <t>オコナ</t>
    </rPh>
    <rPh sb="112" eb="114">
      <t>ヨテイ</t>
    </rPh>
    <rPh sb="121" eb="123">
      <t>シンキ</t>
    </rPh>
    <rPh sb="124" eb="125">
      <t>カ</t>
    </rPh>
    <rPh sb="126" eb="127">
      <t>イ</t>
    </rPh>
    <rPh sb="135" eb="136">
      <t>チョウ</t>
    </rPh>
    <rPh sb="136" eb="139">
      <t>ジュミョウカ</t>
    </rPh>
    <rPh sb="139" eb="141">
      <t>ジギョウ</t>
    </rPh>
    <rPh sb="159" eb="161">
      <t>ゲンショウ</t>
    </rPh>
    <rPh sb="166" eb="167">
      <t>カンガ</t>
    </rPh>
    <rPh sb="174" eb="176">
      <t>オスイ</t>
    </rPh>
    <rPh sb="176" eb="178">
      <t>ショリ</t>
    </rPh>
    <rPh sb="178" eb="180">
      <t>ゲンカ</t>
    </rPh>
    <rPh sb="185" eb="187">
      <t>ルイジ</t>
    </rPh>
    <rPh sb="187" eb="189">
      <t>ダンタイ</t>
    </rPh>
    <rPh sb="190" eb="191">
      <t>ドウ</t>
    </rPh>
    <rPh sb="191" eb="193">
      <t>スイジュン</t>
    </rPh>
    <rPh sb="241" eb="243">
      <t>シセツ</t>
    </rPh>
    <rPh sb="243" eb="245">
      <t>シヨウ</t>
    </rPh>
    <rPh sb="245" eb="246">
      <t>リツ</t>
    </rPh>
    <rPh sb="251" eb="253">
      <t>シヨウ</t>
    </rPh>
    <rPh sb="253" eb="254">
      <t>リツ</t>
    </rPh>
    <rPh sb="258" eb="259">
      <t>コ</t>
    </rPh>
    <rPh sb="261" eb="263">
      <t>ジョウタイ</t>
    </rPh>
    <rPh sb="271" eb="274">
      <t>ショリジョウ</t>
    </rPh>
    <rPh sb="275" eb="277">
      <t>ケイカク</t>
    </rPh>
    <rPh sb="277" eb="279">
      <t>ジンコウ</t>
    </rPh>
    <rPh sb="280" eb="281">
      <t>タイ</t>
    </rPh>
    <rPh sb="283" eb="285">
      <t>ゲンザイ</t>
    </rPh>
    <rPh sb="286" eb="289">
      <t>スイセンカ</t>
    </rPh>
    <rPh sb="289" eb="291">
      <t>ジンコウ</t>
    </rPh>
    <rPh sb="292" eb="294">
      <t>ネンネン</t>
    </rPh>
    <rPh sb="294" eb="296">
      <t>ゲンショウ</t>
    </rPh>
    <phoneticPr fontId="7"/>
  </si>
  <si>
    <t>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の検討が必要であるため、平成29年度に料金改定の検討を行った。その結果、料金改定により料金収入が増加すると見込まれるため、経費回収率の引上げになると考えられる。
　依然として経営状況は厳しいため今後も料金改定の検討を行い健全な経営を目指していきたい。</t>
    <rPh sb="199" eb="200">
      <t>オヨ</t>
    </rPh>
    <rPh sb="219" eb="221">
      <t>ケントウ</t>
    </rPh>
    <rPh sb="230" eb="232">
      <t>ヘイセイ</t>
    </rPh>
    <rPh sb="234" eb="236">
      <t>ネンド</t>
    </rPh>
    <rPh sb="237" eb="239">
      <t>リョウキン</t>
    </rPh>
    <rPh sb="239" eb="241">
      <t>カイテイ</t>
    </rPh>
    <rPh sb="242" eb="244">
      <t>ケントウ</t>
    </rPh>
    <rPh sb="245" eb="246">
      <t>オコナ</t>
    </rPh>
    <rPh sb="251" eb="253">
      <t>ケッカ</t>
    </rPh>
    <rPh sb="254" eb="256">
      <t>リョウキン</t>
    </rPh>
    <rPh sb="256" eb="258">
      <t>カイテイ</t>
    </rPh>
    <rPh sb="261" eb="263">
      <t>リョウキン</t>
    </rPh>
    <rPh sb="263" eb="265">
      <t>シュウニュウ</t>
    </rPh>
    <rPh sb="266" eb="268">
      <t>ゾウカ</t>
    </rPh>
    <rPh sb="271" eb="273">
      <t>ミコ</t>
    </rPh>
    <rPh sb="292" eb="293">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</si>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</sst>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919168"/>
        <c:axId val="1209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120919168"/>
        <c:axId val="120921472"/>
      </c:lineChart>
      <c:dateAx>
        <c:axId val="120919168"/>
        <c:scaling>
          <c:orientation val="minMax"/>
        </c:scaling>
        <c:delete val="1"/>
        <c:axPos val="b"/>
        <c:numFmt formatCode="ge" sourceLinked="1"/>
        <c:majorTickMark val="none"/>
        <c:minorTickMark val="none"/>
        <c:tickLblPos val="none"/>
        <c:crossAx val="120921472"/>
        <c:crosses val="autoZero"/>
        <c:auto val="1"/>
        <c:lblOffset val="100"/>
        <c:baseTimeUnit val="years"/>
      </c:dateAx>
      <c:valAx>
        <c:axId val="1209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68.819999999999993</c:v>
                </c:pt>
                <c:pt idx="1">
                  <c:v>61.39</c:v>
                </c:pt>
                <c:pt idx="2">
                  <c:v>63.8</c:v>
                </c:pt>
                <c:pt idx="3">
                  <c:v>52.09</c:v>
                </c:pt>
                <c:pt idx="4">
                  <c:v>99.99</c:v>
                </c:pt>
              </c:numCache>
            </c:numRef>
          </c:val>
        </c:ser>
        <c:dLbls>
          <c:showLegendKey val="0"/>
          <c:showVal val="0"/>
          <c:showCatName val="0"/>
          <c:showSerName val="0"/>
          <c:showPercent val="0"/>
          <c:showBubbleSize val="0"/>
        </c:dLbls>
        <c:gapWidth val="150"/>
        <c:axId val="138021504"/>
        <c:axId val="1449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21504"/>
        <c:axId val="144933248"/>
      </c:lineChart>
      <c:dateAx>
        <c:axId val="138021504"/>
        <c:scaling>
          <c:orientation val="minMax"/>
        </c:scaling>
        <c:delete val="1"/>
        <c:axPos val="b"/>
        <c:numFmt formatCode="ge" sourceLinked="1"/>
        <c:majorTickMark val="none"/>
        <c:minorTickMark val="none"/>
        <c:tickLblPos val="none"/>
        <c:crossAx val="144933248"/>
        <c:crosses val="autoZero"/>
        <c:auto val="1"/>
        <c:lblOffset val="100"/>
        <c:baseTimeUnit val="years"/>
      </c:dateAx>
      <c:valAx>
        <c:axId val="1449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06752"/>
        <c:axId val="876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06752"/>
        <c:axId val="87639552"/>
      </c:lineChart>
      <c:dateAx>
        <c:axId val="85306752"/>
        <c:scaling>
          <c:orientation val="minMax"/>
        </c:scaling>
        <c:delete val="1"/>
        <c:axPos val="b"/>
        <c:numFmt formatCode="ge" sourceLinked="1"/>
        <c:majorTickMark val="none"/>
        <c:minorTickMark val="none"/>
        <c:tickLblPos val="none"/>
        <c:crossAx val="87639552"/>
        <c:crosses val="autoZero"/>
        <c:auto val="1"/>
        <c:lblOffset val="100"/>
        <c:baseTimeUnit val="years"/>
      </c:dateAx>
      <c:valAx>
        <c:axId val="876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49280"/>
        <c:axId val="876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49280"/>
        <c:axId val="87651456"/>
      </c:lineChart>
      <c:dateAx>
        <c:axId val="87649280"/>
        <c:scaling>
          <c:orientation val="minMax"/>
        </c:scaling>
        <c:delete val="1"/>
        <c:axPos val="b"/>
        <c:numFmt formatCode="ge" sourceLinked="1"/>
        <c:majorTickMark val="none"/>
        <c:minorTickMark val="none"/>
        <c:tickLblPos val="none"/>
        <c:crossAx val="87651456"/>
        <c:crosses val="autoZero"/>
        <c:auto val="1"/>
        <c:lblOffset val="100"/>
        <c:baseTimeUnit val="years"/>
      </c:dateAx>
      <c:valAx>
        <c:axId val="876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88864"/>
        <c:axId val="879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88864"/>
        <c:axId val="87995136"/>
      </c:lineChart>
      <c:dateAx>
        <c:axId val="87988864"/>
        <c:scaling>
          <c:orientation val="minMax"/>
        </c:scaling>
        <c:delete val="1"/>
        <c:axPos val="b"/>
        <c:numFmt formatCode="ge" sourceLinked="1"/>
        <c:majorTickMark val="none"/>
        <c:minorTickMark val="none"/>
        <c:tickLblPos val="none"/>
        <c:crossAx val="87995136"/>
        <c:crosses val="autoZero"/>
        <c:auto val="1"/>
        <c:lblOffset val="100"/>
        <c:baseTimeUnit val="years"/>
      </c:dateAx>
      <c:valAx>
        <c:axId val="87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04864"/>
        <c:axId val="101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04864"/>
        <c:axId val="101126528"/>
      </c:lineChart>
      <c:dateAx>
        <c:axId val="88004864"/>
        <c:scaling>
          <c:orientation val="minMax"/>
        </c:scaling>
        <c:delete val="1"/>
        <c:axPos val="b"/>
        <c:numFmt formatCode="ge" sourceLinked="1"/>
        <c:majorTickMark val="none"/>
        <c:minorTickMark val="none"/>
        <c:tickLblPos val="none"/>
        <c:crossAx val="101126528"/>
        <c:crosses val="autoZero"/>
        <c:auto val="1"/>
        <c:lblOffset val="100"/>
        <c:baseTimeUnit val="years"/>
      </c:dateAx>
      <c:valAx>
        <c:axId val="1011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3351.08</c:v>
                </c:pt>
                <c:pt idx="4" formatCode="#,##0.00;&quot;△&quot;#,##0.00;&quot;-&quot;">
                  <c:v>0.02</c:v>
                </c:pt>
              </c:numCache>
            </c:numRef>
          </c:val>
        </c:ser>
        <c:dLbls>
          <c:showLegendKey val="0"/>
          <c:showVal val="0"/>
          <c:showCatName val="0"/>
          <c:showSerName val="0"/>
          <c:showPercent val="0"/>
          <c:showBubbleSize val="0"/>
        </c:dLbls>
        <c:gapWidth val="150"/>
        <c:axId val="101140352"/>
        <c:axId val="1011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01140352"/>
        <c:axId val="101146624"/>
      </c:lineChart>
      <c:dateAx>
        <c:axId val="101140352"/>
        <c:scaling>
          <c:orientation val="minMax"/>
        </c:scaling>
        <c:delete val="1"/>
        <c:axPos val="b"/>
        <c:numFmt formatCode="ge" sourceLinked="1"/>
        <c:majorTickMark val="none"/>
        <c:minorTickMark val="none"/>
        <c:tickLblPos val="none"/>
        <c:crossAx val="101146624"/>
        <c:crosses val="autoZero"/>
        <c:auto val="1"/>
        <c:lblOffset val="100"/>
        <c:baseTimeUnit val="years"/>
      </c:dateAx>
      <c:valAx>
        <c:axId val="1011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28.63</c:v>
                </c:pt>
                <c:pt idx="1">
                  <c:v>35.049999999999997</c:v>
                </c:pt>
                <c:pt idx="2">
                  <c:v>28.04</c:v>
                </c:pt>
                <c:pt idx="3">
                  <c:v>33.26</c:v>
                </c:pt>
                <c:pt idx="4">
                  <c:v>32.409999999999997</c:v>
                </c:pt>
              </c:numCache>
            </c:numRef>
          </c:val>
        </c:ser>
        <c:dLbls>
          <c:showLegendKey val="0"/>
          <c:showVal val="0"/>
          <c:showCatName val="0"/>
          <c:showSerName val="0"/>
          <c:showPercent val="0"/>
          <c:showBubbleSize val="0"/>
        </c:dLbls>
        <c:gapWidth val="150"/>
        <c:axId val="101160064"/>
        <c:axId val="1011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101160064"/>
        <c:axId val="101161984"/>
      </c:lineChart>
      <c:dateAx>
        <c:axId val="101160064"/>
        <c:scaling>
          <c:orientation val="minMax"/>
        </c:scaling>
        <c:delete val="1"/>
        <c:axPos val="b"/>
        <c:numFmt formatCode="ge" sourceLinked="1"/>
        <c:majorTickMark val="none"/>
        <c:minorTickMark val="none"/>
        <c:tickLblPos val="none"/>
        <c:crossAx val="101161984"/>
        <c:crosses val="autoZero"/>
        <c:auto val="1"/>
        <c:lblOffset val="100"/>
        <c:baseTimeUnit val="years"/>
      </c:dateAx>
      <c:valAx>
        <c:axId val="1011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484.24</c:v>
                </c:pt>
                <c:pt idx="1">
                  <c:v>393.76</c:v>
                </c:pt>
                <c:pt idx="2">
                  <c:v>496.19</c:v>
                </c:pt>
                <c:pt idx="3">
                  <c:v>434.92</c:v>
                </c:pt>
                <c:pt idx="4">
                  <c:v>433.81</c:v>
                </c:pt>
              </c:numCache>
            </c:numRef>
          </c:val>
        </c:ser>
        <c:dLbls>
          <c:showLegendKey val="0"/>
          <c:showVal val="0"/>
          <c:showCatName val="0"/>
          <c:showSerName val="0"/>
          <c:showPercent val="0"/>
          <c:showBubbleSize val="0"/>
        </c:dLbls>
        <c:gapWidth val="150"/>
        <c:axId val="101319424"/>
        <c:axId val="1013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101319424"/>
        <c:axId val="101321344"/>
      </c:lineChart>
      <c:dateAx>
        <c:axId val="101319424"/>
        <c:scaling>
          <c:orientation val="minMax"/>
        </c:scaling>
        <c:delete val="1"/>
        <c:axPos val="b"/>
        <c:numFmt formatCode="ge" sourceLinked="1"/>
        <c:majorTickMark val="none"/>
        <c:minorTickMark val="none"/>
        <c:tickLblPos val="none"/>
        <c:crossAx val="101321344"/>
        <c:crosses val="autoZero"/>
        <c:auto val="1"/>
        <c:lblOffset val="100"/>
        <c:baseTimeUnit val="years"/>
      </c:dateAx>
      <c:valAx>
        <c:axId val="1013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25.12</c:v>
                </c:pt>
                <c:pt idx="1">
                  <c:v>29.03</c:v>
                </c:pt>
                <c:pt idx="2">
                  <c:v>29.03</c:v>
                </c:pt>
                <c:pt idx="3">
                  <c:v>29.49</c:v>
                </c:pt>
                <c:pt idx="4">
                  <c:v>31.11</c:v>
                </c:pt>
              </c:numCache>
            </c:numRef>
          </c:val>
        </c:ser>
        <c:dLbls>
          <c:showLegendKey val="0"/>
          <c:showVal val="0"/>
          <c:showCatName val="0"/>
          <c:showSerName val="0"/>
          <c:showPercent val="0"/>
          <c:showBubbleSize val="0"/>
        </c:dLbls>
        <c:gapWidth val="150"/>
        <c:axId val="101347712"/>
        <c:axId val="1013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01347712"/>
        <c:axId val="101349632"/>
      </c:lineChart>
      <c:dateAx>
        <c:axId val="101347712"/>
        <c:scaling>
          <c:orientation val="minMax"/>
        </c:scaling>
        <c:delete val="1"/>
        <c:axPos val="b"/>
        <c:numFmt formatCode="ge" sourceLinked="1"/>
        <c:majorTickMark val="none"/>
        <c:minorTickMark val="none"/>
        <c:tickLblPos val="none"/>
        <c:crossAx val="101349632"/>
        <c:crosses val="autoZero"/>
        <c:auto val="1"/>
        <c:lblOffset val="100"/>
        <c:baseTimeUnit val="years"/>
      </c:dateAx>
      <c:valAx>
        <c:axId val="1013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56.33</c:v>
                </c:pt>
                <c:pt idx="1">
                  <c:v>61.3</c:v>
                </c:pt>
                <c:pt idx="2">
                  <c:v>57.4</c:v>
                </c:pt>
                <c:pt idx="3">
                  <c:v>58.44</c:v>
                </c:pt>
                <c:pt idx="4">
                  <c:v>60.99</c:v>
                </c:pt>
              </c:numCache>
            </c:numRef>
          </c:val>
        </c:ser>
        <c:dLbls>
          <c:showLegendKey val="0"/>
          <c:showVal val="0"/>
          <c:showCatName val="0"/>
          <c:showSerName val="0"/>
          <c:showPercent val="0"/>
          <c:showBubbleSize val="0"/>
        </c:dLbls>
        <c:gapWidth val="150"/>
        <c:axId val="101376000"/>
        <c:axId val="1013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01376000"/>
        <c:axId val="101377920"/>
      </c:lineChart>
      <c:dateAx>
        <c:axId val="101376000"/>
        <c:scaling>
          <c:orientation val="minMax"/>
        </c:scaling>
        <c:delete val="1"/>
        <c:axPos val="b"/>
        <c:numFmt formatCode="ge" sourceLinked="1"/>
        <c:majorTickMark val="none"/>
        <c:minorTickMark val="none"/>
        <c:tickLblPos val="none"/>
        <c:crossAx val="101377920"/>
        <c:crosses val="autoZero"/>
        <c:auto val="1"/>
        <c:lblOffset val="100"/>
        <c:baseTimeUnit val="years"/>
      </c:dateAx>
      <c:valAx>
        <c:axId val="1013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愛媛県　伊方町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
        <v>124</v>
      </c>
      <c r="AE8" s="49"/>
      <c r="AF8" s="49"/>
      <c r="AG8" s="49"/>
      <c r="AH8" s="49"/>
      <c r="AI8" s="49"/>
      <c r="AJ8" s="49"/>
      <c r="AK8" s="4"/>
      <c r="AL8" s="50">
        <f>データ!S6</f>
        <v>9917</v>
      </c>
      <c r="AM8" s="50"/>
      <c r="AN8" s="50"/>
      <c r="AO8" s="50"/>
      <c r="AP8" s="50"/>
      <c r="AQ8" s="50"/>
      <c r="AR8" s="50"/>
      <c r="AS8" s="50"/>
      <c r="AT8" s="45">
        <f>データ!T6</f>
        <v>93.98</v>
      </c>
      <c r="AU8" s="45"/>
      <c r="AV8" s="45"/>
      <c r="AW8" s="45"/>
      <c r="AX8" s="45"/>
      <c r="AY8" s="45"/>
      <c r="AZ8" s="45"/>
      <c r="BA8" s="45"/>
      <c r="BB8" s="45">
        <f>データ!U6</f>
        <v>105.52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8.43</v>
      </c>
      <c r="Q10" s="45"/>
      <c r="R10" s="45"/>
      <c r="S10" s="45"/>
      <c r="T10" s="45"/>
      <c r="U10" s="45"/>
      <c r="V10" s="45"/>
      <c r="W10" s="45">
        <f>データ!Q6</f>
        <v>100</v>
      </c>
      <c r="X10" s="45"/>
      <c r="Y10" s="45"/>
      <c r="Z10" s="45"/>
      <c r="AA10" s="45"/>
      <c r="AB10" s="45"/>
      <c r="AC10" s="45"/>
      <c r="AD10" s="50">
        <f>データ!R6</f>
        <v>2300</v>
      </c>
      <c r="AE10" s="50"/>
      <c r="AF10" s="50"/>
      <c r="AG10" s="50"/>
      <c r="AH10" s="50"/>
      <c r="AI10" s="50"/>
      <c r="AJ10" s="50"/>
      <c r="AK10" s="2"/>
      <c r="AL10" s="50">
        <f>データ!V6</f>
        <v>828</v>
      </c>
      <c r="AM10" s="50"/>
      <c r="AN10" s="50"/>
      <c r="AO10" s="50"/>
      <c r="AP10" s="50"/>
      <c r="AQ10" s="50"/>
      <c r="AR10" s="50"/>
      <c r="AS10" s="50"/>
      <c r="AT10" s="45">
        <f>データ!W6</f>
        <v>0.3</v>
      </c>
      <c r="AU10" s="45"/>
      <c r="AV10" s="45"/>
      <c r="AW10" s="45"/>
      <c r="AX10" s="45"/>
      <c r="AY10" s="45"/>
      <c r="AZ10" s="45"/>
      <c r="BA10" s="45"/>
      <c r="BB10" s="45">
        <f>データ!X6</f>
        <v>2760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384429</v>
      </c>
      <c r="D6" s="33">
        <f t="shared" si="3"/>
        <v>47</v>
      </c>
      <c r="E6" s="33">
        <f t="shared" si="3"/>
        <v>17</v>
      </c>
      <c r="F6" s="33">
        <f t="shared" si="3"/>
        <v>6</v>
      </c>
      <c r="G6" s="33">
        <f t="shared" si="3"/>
        <v>0</v>
      </c>
      <c r="H6" s="33" t="str">
        <f t="shared" si="3"/>
        <v>愛媛県　伊方町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8.43</v>
      </c>
      <c r="Q6" s="34">
        <f t="shared" si="3"/>
        <v>100</v>
      </c>
      <c r="R6" s="34">
        <f t="shared" si="3"/>
        <v>2300</v>
      </c>
      <c r="S6" s="34">
        <f t="shared" si="3"/>
        <v>9917</v>
      </c>
      <c r="T6" s="34">
        <f t="shared" si="3"/>
        <v>93.98</v>
      </c>
      <c r="U6" s="34">
        <f t="shared" si="3"/>
        <v>105.52</v>
      </c>
      <c r="V6" s="34">
        <f t="shared" si="3"/>
        <v>828</v>
      </c>
      <c r="W6" s="34">
        <f t="shared" si="3"/>
        <v>0.3</v>
      </c>
      <c r="X6" s="34">
        <f t="shared" si="3"/>
        <v>2760</v>
      </c>
      <c r="Y6" s="35">
        <f>IF(Y7="",NA(),Y7)</f>
        <v>68.819999999999993</v>
      </c>
      <c r="Z6" s="35">
        <f t="shared" ref="Z6:AH6" si="4">IF(Z7="",NA(),Z7)</f>
        <v>61.39</v>
      </c>
      <c r="AA6" s="35">
        <f t="shared" si="4"/>
        <v>63.8</v>
      </c>
      <c r="AB6" s="35">
        <f t="shared" si="4"/>
        <v>52.09</v>
      </c>
      <c r="AC6" s="35">
        <f t="shared" si="4"/>
        <v>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3351.08</v>
      </c>
      <c r="BJ6" s="35">
        <f t="shared" si="7"/>
        <v>0.02</v>
      </c>
      <c r="BK6" s="35">
        <f t="shared" si="7"/>
        <v>1665.33</v>
      </c>
      <c r="BL6" s="35">
        <f t="shared" si="7"/>
        <v>1716.47</v>
      </c>
      <c r="BM6" s="35">
        <f t="shared" si="7"/>
        <v>1741.94</v>
      </c>
      <c r="BN6" s="35">
        <f t="shared" si="7"/>
        <v>1451.54</v>
      </c>
      <c r="BO6" s="35">
        <f t="shared" si="7"/>
        <v>1700.42</v>
      </c>
      <c r="BP6" s="34" t="str">
        <f>IF(BP7="","",IF(BP7="-","【-】","【"&amp;SUBSTITUTE(TEXT(BP7,"#,##0.00"),"-","△")&amp;"】"))</f>
        <v>【985.48】</v>
      </c>
      <c r="BQ6" s="35">
        <f>IF(BQ7="",NA(),BQ7)</f>
        <v>28.63</v>
      </c>
      <c r="BR6" s="35">
        <f t="shared" ref="BR6:BZ6" si="8">IF(BR7="",NA(),BR7)</f>
        <v>35.049999999999997</v>
      </c>
      <c r="BS6" s="35">
        <f t="shared" si="8"/>
        <v>28.04</v>
      </c>
      <c r="BT6" s="35">
        <f t="shared" si="8"/>
        <v>33.26</v>
      </c>
      <c r="BU6" s="35">
        <f t="shared" si="8"/>
        <v>32.409999999999997</v>
      </c>
      <c r="BV6" s="35">
        <f t="shared" si="8"/>
        <v>37.92</v>
      </c>
      <c r="BW6" s="35">
        <f t="shared" si="8"/>
        <v>35.049999999999997</v>
      </c>
      <c r="BX6" s="35">
        <f t="shared" si="8"/>
        <v>33.86</v>
      </c>
      <c r="BY6" s="35">
        <f t="shared" si="8"/>
        <v>33.58</v>
      </c>
      <c r="BZ6" s="35">
        <f t="shared" si="8"/>
        <v>34.51</v>
      </c>
      <c r="CA6" s="34" t="str">
        <f>IF(CA7="","",IF(CA7="-","【-】","【"&amp;SUBSTITUTE(TEXT(CA7,"#,##0.00"),"-","△")&amp;"】"))</f>
        <v>【45.38】</v>
      </c>
      <c r="CB6" s="35">
        <f>IF(CB7="",NA(),CB7)</f>
        <v>484.24</v>
      </c>
      <c r="CC6" s="35">
        <f t="shared" ref="CC6:CK6" si="9">IF(CC7="",NA(),CC7)</f>
        <v>393.76</v>
      </c>
      <c r="CD6" s="35">
        <f t="shared" si="9"/>
        <v>496.19</v>
      </c>
      <c r="CE6" s="35">
        <f t="shared" si="9"/>
        <v>434.92</v>
      </c>
      <c r="CF6" s="35">
        <f t="shared" si="9"/>
        <v>433.81</v>
      </c>
      <c r="CG6" s="35">
        <f t="shared" si="9"/>
        <v>438.71</v>
      </c>
      <c r="CH6" s="35">
        <f t="shared" si="9"/>
        <v>463.38</v>
      </c>
      <c r="CI6" s="35">
        <f t="shared" si="9"/>
        <v>510.15</v>
      </c>
      <c r="CJ6" s="35">
        <f t="shared" si="9"/>
        <v>514.39</v>
      </c>
      <c r="CK6" s="35">
        <f t="shared" si="9"/>
        <v>476.11</v>
      </c>
      <c r="CL6" s="34" t="str">
        <f>IF(CL7="","",IF(CL7="-","【-】","【"&amp;SUBSTITUTE(TEXT(CL7,"#,##0.00"),"-","△")&amp;"】"))</f>
        <v>【377.04】</v>
      </c>
      <c r="CM6" s="35">
        <f>IF(CM7="",NA(),CM7)</f>
        <v>25.12</v>
      </c>
      <c r="CN6" s="35">
        <f t="shared" ref="CN6:CV6" si="10">IF(CN7="",NA(),CN7)</f>
        <v>29.03</v>
      </c>
      <c r="CO6" s="35">
        <f t="shared" si="10"/>
        <v>29.03</v>
      </c>
      <c r="CP6" s="35">
        <f t="shared" si="10"/>
        <v>29.49</v>
      </c>
      <c r="CQ6" s="35">
        <f t="shared" si="10"/>
        <v>31.11</v>
      </c>
      <c r="CR6" s="35">
        <f t="shared" si="10"/>
        <v>33.81</v>
      </c>
      <c r="CS6" s="35">
        <f t="shared" si="10"/>
        <v>31.37</v>
      </c>
      <c r="CT6" s="35">
        <f t="shared" si="10"/>
        <v>29.86</v>
      </c>
      <c r="CU6" s="35">
        <f t="shared" si="10"/>
        <v>29.28</v>
      </c>
      <c r="CV6" s="35">
        <f t="shared" si="10"/>
        <v>29.4</v>
      </c>
      <c r="CW6" s="34" t="str">
        <f>IF(CW7="","",IF(CW7="-","【-】","【"&amp;SUBSTITUTE(TEXT(CW7,"#,##0.00"),"-","△")&amp;"】"))</f>
        <v>【34.15】</v>
      </c>
      <c r="CX6" s="35">
        <f>IF(CX7="",NA(),CX7)</f>
        <v>56.33</v>
      </c>
      <c r="CY6" s="35">
        <f t="shared" ref="CY6:DG6" si="11">IF(CY7="",NA(),CY7)</f>
        <v>61.3</v>
      </c>
      <c r="CZ6" s="35">
        <f t="shared" si="11"/>
        <v>57.4</v>
      </c>
      <c r="DA6" s="35">
        <f t="shared" si="11"/>
        <v>58.44</v>
      </c>
      <c r="DB6" s="35">
        <f t="shared" si="11"/>
        <v>60.99</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384429</v>
      </c>
      <c r="D7" s="37">
        <v>47</v>
      </c>
      <c r="E7" s="37">
        <v>17</v>
      </c>
      <c r="F7" s="37">
        <v>6</v>
      </c>
      <c r="G7" s="37">
        <v>0</v>
      </c>
      <c r="H7" s="37" t="s">
        <v>109</v>
      </c>
      <c r="I7" s="37" t="s">
        <v>110</v>
      </c>
      <c r="J7" s="37" t="s">
        <v>111</v>
      </c>
      <c r="K7" s="37" t="s">
        <v>112</v>
      </c>
      <c r="L7" s="37" t="s">
        <v>113</v>
      </c>
      <c r="M7" s="37"/>
      <c r="N7" s="38" t="s">
        <v>114</v>
      </c>
      <c r="O7" s="38" t="s">
        <v>115</v>
      </c>
      <c r="P7" s="38">
        <v>8.43</v>
      </c>
      <c r="Q7" s="38">
        <v>100</v>
      </c>
      <c r="R7" s="38">
        <v>2300</v>
      </c>
      <c r="S7" s="38">
        <v>9917</v>
      </c>
      <c r="T7" s="38">
        <v>93.98</v>
      </c>
      <c r="U7" s="38">
        <v>105.52</v>
      </c>
      <c r="V7" s="38">
        <v>828</v>
      </c>
      <c r="W7" s="38">
        <v>0.3</v>
      </c>
      <c r="X7" s="38">
        <v>2760</v>
      </c>
      <c r="Y7" s="38">
        <v>68.819999999999993</v>
      </c>
      <c r="Z7" s="38">
        <v>61.39</v>
      </c>
      <c r="AA7" s="38">
        <v>63.8</v>
      </c>
      <c r="AB7" s="38">
        <v>52.09</v>
      </c>
      <c r="AC7" s="38">
        <v>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3351.08</v>
      </c>
      <c r="BJ7" s="38">
        <v>0.02</v>
      </c>
      <c r="BK7" s="38">
        <v>1665.33</v>
      </c>
      <c r="BL7" s="38">
        <v>1716.47</v>
      </c>
      <c r="BM7" s="38">
        <v>1741.94</v>
      </c>
      <c r="BN7" s="38">
        <v>1451.54</v>
      </c>
      <c r="BO7" s="38">
        <v>1700.42</v>
      </c>
      <c r="BP7" s="38">
        <v>985.48</v>
      </c>
      <c r="BQ7" s="38">
        <v>28.63</v>
      </c>
      <c r="BR7" s="38">
        <v>35.049999999999997</v>
      </c>
      <c r="BS7" s="38">
        <v>28.04</v>
      </c>
      <c r="BT7" s="38">
        <v>33.26</v>
      </c>
      <c r="BU7" s="38">
        <v>32.409999999999997</v>
      </c>
      <c r="BV7" s="38">
        <v>37.92</v>
      </c>
      <c r="BW7" s="38">
        <v>35.049999999999997</v>
      </c>
      <c r="BX7" s="38">
        <v>33.86</v>
      </c>
      <c r="BY7" s="38">
        <v>33.58</v>
      </c>
      <c r="BZ7" s="38">
        <v>34.51</v>
      </c>
      <c r="CA7" s="38">
        <v>45.38</v>
      </c>
      <c r="CB7" s="38">
        <v>484.24</v>
      </c>
      <c r="CC7" s="38">
        <v>393.76</v>
      </c>
      <c r="CD7" s="38">
        <v>496.19</v>
      </c>
      <c r="CE7" s="38">
        <v>434.92</v>
      </c>
      <c r="CF7" s="38">
        <v>433.81</v>
      </c>
      <c r="CG7" s="38">
        <v>438.71</v>
      </c>
      <c r="CH7" s="38">
        <v>463.38</v>
      </c>
      <c r="CI7" s="38">
        <v>510.15</v>
      </c>
      <c r="CJ7" s="38">
        <v>514.39</v>
      </c>
      <c r="CK7" s="38">
        <v>476.11</v>
      </c>
      <c r="CL7" s="38">
        <v>377.04</v>
      </c>
      <c r="CM7" s="38">
        <v>25.12</v>
      </c>
      <c r="CN7" s="38">
        <v>29.03</v>
      </c>
      <c r="CO7" s="38">
        <v>29.03</v>
      </c>
      <c r="CP7" s="38">
        <v>29.49</v>
      </c>
      <c r="CQ7" s="38">
        <v>31.11</v>
      </c>
      <c r="CR7" s="38">
        <v>33.81</v>
      </c>
      <c r="CS7" s="38">
        <v>31.37</v>
      </c>
      <c r="CT7" s="38">
        <v>29.86</v>
      </c>
      <c r="CU7" s="38">
        <v>29.28</v>
      </c>
      <c r="CV7" s="38">
        <v>29.4</v>
      </c>
      <c r="CW7" s="38">
        <v>34.15</v>
      </c>
      <c r="CX7" s="38">
        <v>56.33</v>
      </c>
      <c r="CY7" s="38">
        <v>61.3</v>
      </c>
      <c r="CZ7" s="38">
        <v>57.4</v>
      </c>
      <c r="DA7" s="38">
        <v>58.44</v>
      </c>
      <c r="DB7" s="38">
        <v>60.99</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2018-02-08T06:58:18Z</cp:lastPrinted>
  <dcterms:created xsi:type="dcterms:W3CDTF">2017-12-25T02:36:26Z</dcterms:created>
  <dcterms:modified xsi:type="dcterms:W3CDTF">2018-02-15T08:47:47Z</dcterms:modified>
  <cp:category/>
</cp:coreProperties>
</file>