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5" yWindow="15" windowWidth="19230" windowHeight="592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P8" i="4"/>
  <c r="I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<sst xmlns="http://schemas.openxmlformats.org/spreadsheetml/2006/main" count="232" uniqueCount="120">
  <si>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</si>
  <si>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</si>
  <si>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</si>
  <si>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</si>
  <si>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</si>
  <si>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</si>
  <si>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</si>
  <si>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</si>
  <si>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</si>
  <si>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</si>
  <si>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</si>
  <si>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</si>
  <si>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</si>
  <si>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</si>
  <si>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</si>
  <si>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</si>
  <si>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</si>
  <si>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</si>
  <si>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</si>
  <si>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</si>
  <si>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</si>
  <si>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</si>
  <si>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</si>
  <si>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</si>
  <si>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</si>
  <si>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</si>
  <si>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</si>
  <si>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</si>
  <si>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</si>
  <si>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</si>
  <si>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</si>
  <si>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</si>
  <si>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</si>
  <si>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</si>
  <si>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</si>
  <si>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</si>
  <si>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</si>
  <si>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</si>
  <si>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</si>
  <si>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</si>
  <si>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</si>
  <si>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</si>
  <si>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</si>
  <si>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</si>
  <si>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</si>
  <si>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</si>
  <si>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</si>
  <si>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</si>
  <si>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</si>
  <si>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</si>
  <si>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</si>
  <si>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</si>
  <si>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</si>
  <si>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</si>
  <si>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</si>
  <si>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</si>
  <si>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</si>
  <si>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</si>
  <si>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</si>
  <si>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</si>
  <si>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</si>
  <si>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</si>
  <si>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</si>
  <si>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</si>
  <si>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</si>
  <si>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</si>
  <si>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</si>
  <si>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</si>
  <si>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</si>
  <si>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</si>
  <si>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</si>
  <si>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</si>
  <si>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</si>
  <si>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</si>
  <si>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</si>
  <si>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</si>
  <si>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</si>
  <si>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</si>
  <si>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</si>
  <si>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</si>
  <si>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</si>
  <si>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</si>
  <si>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</si>
  <si>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</si>
  <si>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</si>
  <si>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</si>
  <si>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</si>
  <si>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</si>
  <si>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</si>
  <si>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</si>
  <si>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</si>
  <si>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</si>
  <si>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</si>
  <si>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</si>
  <si>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</si>
  <si>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</si>
  <si>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</si>
  <si>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</si>
  <si>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</si>
  <si>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</si>
  <si>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</si>
  <si>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</si>
  <si>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</si>
  <si>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</si>
  <si>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</si>
  <si>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伊方町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</si>
  <si>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</si>
  <si>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</si>
  <si>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</si>
  <si>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</si>
  <si>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</si>
  <si>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</si>
  <si>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</si>
  <si>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</si>
  <si>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</si>
  <si>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</si>
  <si>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</si>
  <si>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これまで、必要な更新投資を先送りにし、経営の健全性を維持するため、給水収益以外の収入によって収入不足を補填している状況であった。
　しかし、平成28年度より、設備の更新、管路の更新を計画しており、今後、維持管理費の増加が予想されるため、平成30年度に料金改定を行うこととなった。
　今後は、既存施設の延命対策に取り組みながら、計画的な設備の更新、管路の更新を進め、将来にわたる上水道の安定供給を図る。</t>
    <rPh sb="58" eb="60">
      <t>ジョウキョウ</t>
    </rPh>
    <rPh sb="71" eb="73">
      <t>ヘイセイ</t>
    </rPh>
    <rPh sb="75" eb="77">
      <t>ネンド</t>
    </rPh>
    <rPh sb="80" eb="82">
      <t>セツビ</t>
    </rPh>
    <rPh sb="83" eb="85">
      <t>コウシン</t>
    </rPh>
    <rPh sb="86" eb="88">
      <t>カンロ</t>
    </rPh>
    <rPh sb="89" eb="91">
      <t>コウシン</t>
    </rPh>
    <rPh sb="92" eb="94">
      <t>ケイカク</t>
    </rPh>
    <rPh sb="99" eb="101">
      <t>コンゴ</t>
    </rPh>
    <rPh sb="102" eb="104">
      <t>イジ</t>
    </rPh>
    <rPh sb="104" eb="107">
      <t>カンリヒ</t>
    </rPh>
    <rPh sb="108" eb="110">
      <t>ゾウカ</t>
    </rPh>
    <rPh sb="111" eb="113">
      <t>ヨソウ</t>
    </rPh>
    <rPh sb="119" eb="121">
      <t>ヘイセイ</t>
    </rPh>
    <rPh sb="123" eb="125">
      <t>ネンド</t>
    </rPh>
    <rPh sb="126" eb="128">
      <t>リョウキン</t>
    </rPh>
    <rPh sb="128" eb="130">
      <t>カイテイ</t>
    </rPh>
    <rPh sb="131" eb="132">
      <t>オコナ</t>
    </rPh>
    <phoneticPr fontId="4"/>
  </si>
  <si>
    <t>　①有形固定資産減価償却率を見ると、保有資産の半数以上が法定耐用年数に近づいているが、②管路経年化率は1％未満であるため、管路以外の保有資産が法定耐用年数に近づいていることが分かる。
　②管路経年化率だけを見ると、1％未満ではあるが、法定耐用年数を超えた管路がでてきている。今後は増えてくる見込みである。
　③管路更新率はＨ24に管路の更新を行っているように見えるが、下水道工事に伴い敷設替えを行ったためであり、水道事業として更新を図ったものではない。平成30年度より一部配水管について耐震化を図るため更新する予定となっている。</t>
    <rPh sb="226" eb="228">
      <t>ヘイセイ</t>
    </rPh>
    <rPh sb="230" eb="231">
      <t>ネン</t>
    </rPh>
    <rPh sb="231" eb="232">
      <t>ド</t>
    </rPh>
    <rPh sb="234" eb="236">
      <t>イチブ</t>
    </rPh>
    <rPh sb="236" eb="238">
      <t>ハイスイ</t>
    </rPh>
    <rPh sb="243" eb="246">
      <t>タイシンカ</t>
    </rPh>
    <rPh sb="247" eb="248">
      <t>ハカ</t>
    </rPh>
    <rPh sb="251" eb="253">
      <t>コウシン</t>
    </rPh>
    <rPh sb="255" eb="257">
      <t>ヨテイ</t>
    </rPh>
    <phoneticPr fontId="4"/>
  </si>
  <si>
    <t>　①経常収支比率が100％以上となっていることから、経営状況は健全に保たれているが、⑤料金回収率が100％を下回っていることから、給水収益以外の収入（繰出基準に定める事由以外の繰出金）によって収入不足を補填している状況にある。
　②累積欠損金比率は0％であり、類似団体平均と比較しても経営状況は健全でとなっているが、給水収益以外の収入によって保たれている。
　③流動比率はかろうじて100％以上となっているが、流動資産が減少傾向にあるため経営改善を図り支払能力を高める必要がある。
　④企業債残高対給水収益比率は類似団体平均よりかなり低くなっているが、2.老朽化の状況②有形固定資産減価償却率の割合が高くなってきていることから、施設の更新等を行ってきていないため企業債残高が少額となっているにすぎない。
　⑥維持管理費の削減を行っているものの、年々給水人口が減少しているため有収水量が減少、そのため給水原価が高い水準となっている。また、今年度については、除却費増加のため、例年と比較して高い水準となっている。
　⑦施設利用率は類似団体平均より低くなっているが、⑧有収率は比較的高い水準を保っているが、近年低下傾向にあるため、今後、維持又は向上を目指していく必要がある。</t>
    <rPh sb="158" eb="160">
      <t>キュウスイ</t>
    </rPh>
    <rPh sb="160" eb="162">
      <t>シュウエキ</t>
    </rPh>
    <rPh sb="162" eb="164">
      <t>イガイ</t>
    </rPh>
    <rPh sb="165" eb="167">
      <t>シュウニュウ</t>
    </rPh>
    <rPh sb="171" eb="172">
      <t>タモ</t>
    </rPh>
    <rPh sb="354" eb="356">
      <t>イジ</t>
    </rPh>
    <rPh sb="356" eb="359">
      <t>カンリヒ</t>
    </rPh>
    <rPh sb="360" eb="362">
      <t>サクゲン</t>
    </rPh>
    <rPh sb="363" eb="364">
      <t>オコナ</t>
    </rPh>
    <rPh sb="372" eb="374">
      <t>ネンネン</t>
    </rPh>
    <rPh sb="374" eb="376">
      <t>キュウスイ</t>
    </rPh>
    <rPh sb="376" eb="378">
      <t>ジンコウ</t>
    </rPh>
    <rPh sb="379" eb="381">
      <t>ゲンショウ</t>
    </rPh>
    <rPh sb="406" eb="408">
      <t>スイジュン</t>
    </rPh>
    <rPh sb="418" eb="421">
      <t>コンネンド</t>
    </rPh>
    <rPh sb="427" eb="429">
      <t>ジョキャク</t>
    </rPh>
    <rPh sb="429" eb="430">
      <t>ヒ</t>
    </rPh>
    <rPh sb="430" eb="432">
      <t>ゾウカ</t>
    </rPh>
    <rPh sb="436" eb="438">
      <t>レイネン</t>
    </rPh>
    <rPh sb="439" eb="441">
      <t>ヒカク</t>
    </rPh>
    <rPh sb="443" eb="444">
      <t>タカ</t>
    </rPh>
    <rPh sb="445" eb="447">
      <t>スイジュン</t>
    </rPh>
    <rPh sb="500" eb="502">
      <t>キンネン</t>
    </rPh>
    <rPh sb="502" eb="504">
      <t>テイカ</t>
    </rPh>
    <rPh sb="504" eb="506">
      <t>ケイコウ</t>
    </rPh>
    <rPh sb="517" eb="518">
      <t>マタ</t>
    </rPh>
    <rPh sb="519" eb="521">
      <t>コウジョウ</t>
    </rPh>
    <rPh sb="522" eb="524">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</si>
</sst>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quot;-&quot;">
                  <c:v>0.33</c:v>
                </c:pt>
                <c:pt idx="1">
                  <c:v>0</c:v>
                </c:pt>
                <c:pt idx="2">
                  <c:v>0</c:v>
                </c:pt>
                <c:pt idx="3">
                  <c:v>0</c:v>
                </c:pt>
                <c:pt idx="4">
                  <c:v>0</c:v>
                </c:pt>
              </c:numCache>
            </c:numRef>
          </c:val>
        </c:ser>
        <c:dLbls>
          <c:showLegendKey val="0"/>
          <c:showVal val="0"/>
          <c:showCatName val="0"/>
          <c:showSerName val="0"/>
          <c:showPercent val="0"/>
          <c:showBubbleSize val="0"/>
        </c:dLbls>
        <c:gapWidth val="150"/>
        <c:axId val="100922880"/>
        <c:axId val="10092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0.65</c:v>
                </c:pt>
                <c:pt idx="4">
                  <c:v>0.46</c:v>
                </c:pt>
              </c:numCache>
            </c:numRef>
          </c:val>
          <c:smooth val="0"/>
        </c:ser>
        <c:dLbls>
          <c:showLegendKey val="0"/>
          <c:showVal val="0"/>
          <c:showCatName val="0"/>
          <c:showSerName val="0"/>
          <c:showPercent val="0"/>
          <c:showBubbleSize val="0"/>
        </c:dLbls>
        <c:marker val="1"/>
        <c:smooth val="0"/>
        <c:axId val="100922880"/>
        <c:axId val="100924800"/>
      </c:lineChart>
      <c:dateAx>
        <c:axId val="100922880"/>
        <c:scaling>
          <c:orientation val="minMax"/>
        </c:scaling>
        <c:delete val="1"/>
        <c:axPos val="b"/>
        <c:numFmt formatCode="ge" sourceLinked="1"/>
        <c:majorTickMark val="none"/>
        <c:minorTickMark val="none"/>
        <c:tickLblPos val="none"/>
        <c:crossAx val="100924800"/>
        <c:crosses val="autoZero"/>
        <c:auto val="1"/>
        <c:lblOffset val="100"/>
        <c:baseTimeUnit val="years"/>
      </c:dateAx>
      <c:valAx>
        <c:axId val="10092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2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48.02</c:v>
                </c:pt>
                <c:pt idx="1">
                  <c:v>43.48</c:v>
                </c:pt>
                <c:pt idx="2">
                  <c:v>42.3</c:v>
                </c:pt>
                <c:pt idx="3">
                  <c:v>40.96</c:v>
                </c:pt>
                <c:pt idx="4">
                  <c:v>39.9</c:v>
                </c:pt>
              </c:numCache>
            </c:numRef>
          </c:val>
        </c:ser>
        <c:dLbls>
          <c:showLegendKey val="0"/>
          <c:showVal val="0"/>
          <c:showCatName val="0"/>
          <c:showSerName val="0"/>
          <c:showPercent val="0"/>
          <c:showBubbleSize val="0"/>
        </c:dLbls>
        <c:gapWidth val="150"/>
        <c:axId val="117393280"/>
        <c:axId val="11740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49.08</c:v>
                </c:pt>
                <c:pt idx="4">
                  <c:v>49.32</c:v>
                </c:pt>
              </c:numCache>
            </c:numRef>
          </c:val>
          <c:smooth val="0"/>
        </c:ser>
        <c:dLbls>
          <c:showLegendKey val="0"/>
          <c:showVal val="0"/>
          <c:showCatName val="0"/>
          <c:showSerName val="0"/>
          <c:showPercent val="0"/>
          <c:showBubbleSize val="0"/>
        </c:dLbls>
        <c:marker val="1"/>
        <c:smooth val="0"/>
        <c:axId val="117393280"/>
        <c:axId val="117403648"/>
      </c:lineChart>
      <c:dateAx>
        <c:axId val="117393280"/>
        <c:scaling>
          <c:orientation val="minMax"/>
        </c:scaling>
        <c:delete val="1"/>
        <c:axPos val="b"/>
        <c:numFmt formatCode="ge" sourceLinked="1"/>
        <c:majorTickMark val="none"/>
        <c:minorTickMark val="none"/>
        <c:tickLblPos val="none"/>
        <c:crossAx val="117403648"/>
        <c:crosses val="autoZero"/>
        <c:auto val="1"/>
        <c:lblOffset val="100"/>
        <c:baseTimeUnit val="years"/>
      </c:dateAx>
      <c:valAx>
        <c:axId val="11740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39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84.77</c:v>
                </c:pt>
                <c:pt idx="1">
                  <c:v>90.08</c:v>
                </c:pt>
                <c:pt idx="2">
                  <c:v>91.2</c:v>
                </c:pt>
                <c:pt idx="3">
                  <c:v>88.62</c:v>
                </c:pt>
                <c:pt idx="4">
                  <c:v>87.56</c:v>
                </c:pt>
              </c:numCache>
            </c:numRef>
          </c:val>
        </c:ser>
        <c:dLbls>
          <c:showLegendKey val="0"/>
          <c:showVal val="0"/>
          <c:showCatName val="0"/>
          <c:showSerName val="0"/>
          <c:showPercent val="0"/>
          <c:showBubbleSize val="0"/>
        </c:dLbls>
        <c:gapWidth val="150"/>
        <c:axId val="122304000"/>
        <c:axId val="12230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79.3</c:v>
                </c:pt>
                <c:pt idx="4">
                  <c:v>79.34</c:v>
                </c:pt>
              </c:numCache>
            </c:numRef>
          </c:val>
          <c:smooth val="0"/>
        </c:ser>
        <c:dLbls>
          <c:showLegendKey val="0"/>
          <c:showVal val="0"/>
          <c:showCatName val="0"/>
          <c:showSerName val="0"/>
          <c:showPercent val="0"/>
          <c:showBubbleSize val="0"/>
        </c:dLbls>
        <c:marker val="1"/>
        <c:smooth val="0"/>
        <c:axId val="122304000"/>
        <c:axId val="122305920"/>
      </c:lineChart>
      <c:dateAx>
        <c:axId val="122304000"/>
        <c:scaling>
          <c:orientation val="minMax"/>
        </c:scaling>
        <c:delete val="1"/>
        <c:axPos val="b"/>
        <c:numFmt formatCode="ge" sourceLinked="1"/>
        <c:majorTickMark val="none"/>
        <c:minorTickMark val="none"/>
        <c:tickLblPos val="none"/>
        <c:crossAx val="122305920"/>
        <c:crosses val="autoZero"/>
        <c:auto val="1"/>
        <c:lblOffset val="100"/>
        <c:baseTimeUnit val="years"/>
      </c:dateAx>
      <c:valAx>
        <c:axId val="12230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30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103.97</c:v>
                </c:pt>
                <c:pt idx="1">
                  <c:v>106.37</c:v>
                </c:pt>
                <c:pt idx="2">
                  <c:v>106.2</c:v>
                </c:pt>
                <c:pt idx="3">
                  <c:v>109.22</c:v>
                </c:pt>
                <c:pt idx="4">
                  <c:v>104.16</c:v>
                </c:pt>
              </c:numCache>
            </c:numRef>
          </c:val>
        </c:ser>
        <c:dLbls>
          <c:showLegendKey val="0"/>
          <c:showVal val="0"/>
          <c:showCatName val="0"/>
          <c:showSerName val="0"/>
          <c:showPercent val="0"/>
          <c:showBubbleSize val="0"/>
        </c:dLbls>
        <c:gapWidth val="150"/>
        <c:axId val="101102720"/>
        <c:axId val="10110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106.62</c:v>
                </c:pt>
                <c:pt idx="4">
                  <c:v>107.95</c:v>
                </c:pt>
              </c:numCache>
            </c:numRef>
          </c:val>
          <c:smooth val="0"/>
        </c:ser>
        <c:dLbls>
          <c:showLegendKey val="0"/>
          <c:showVal val="0"/>
          <c:showCatName val="0"/>
          <c:showSerName val="0"/>
          <c:showPercent val="0"/>
          <c:showBubbleSize val="0"/>
        </c:dLbls>
        <c:marker val="1"/>
        <c:smooth val="0"/>
        <c:axId val="101102720"/>
        <c:axId val="101104640"/>
      </c:lineChart>
      <c:dateAx>
        <c:axId val="101102720"/>
        <c:scaling>
          <c:orientation val="minMax"/>
        </c:scaling>
        <c:delete val="1"/>
        <c:axPos val="b"/>
        <c:numFmt formatCode="ge" sourceLinked="1"/>
        <c:majorTickMark val="none"/>
        <c:minorTickMark val="none"/>
        <c:tickLblPos val="none"/>
        <c:crossAx val="101104640"/>
        <c:crosses val="autoZero"/>
        <c:auto val="1"/>
        <c:lblOffset val="100"/>
        <c:baseTimeUnit val="years"/>
      </c:dateAx>
      <c:valAx>
        <c:axId val="101104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10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25.71</c:v>
                </c:pt>
                <c:pt idx="1">
                  <c:v>26.69</c:v>
                </c:pt>
                <c:pt idx="2">
                  <c:v>69.08</c:v>
                </c:pt>
                <c:pt idx="3">
                  <c:v>70.83</c:v>
                </c:pt>
                <c:pt idx="4">
                  <c:v>72.290000000000006</c:v>
                </c:pt>
              </c:numCache>
            </c:numRef>
          </c:val>
        </c:ser>
        <c:dLbls>
          <c:showLegendKey val="0"/>
          <c:showVal val="0"/>
          <c:showCatName val="0"/>
          <c:showSerName val="0"/>
          <c:showPercent val="0"/>
          <c:showBubbleSize val="0"/>
        </c:dLbls>
        <c:gapWidth val="150"/>
        <c:axId val="106574592"/>
        <c:axId val="10657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47.44</c:v>
                </c:pt>
                <c:pt idx="4">
                  <c:v>48.3</c:v>
                </c:pt>
              </c:numCache>
            </c:numRef>
          </c:val>
          <c:smooth val="0"/>
        </c:ser>
        <c:dLbls>
          <c:showLegendKey val="0"/>
          <c:showVal val="0"/>
          <c:showCatName val="0"/>
          <c:showSerName val="0"/>
          <c:showPercent val="0"/>
          <c:showBubbleSize val="0"/>
        </c:dLbls>
        <c:marker val="1"/>
        <c:smooth val="0"/>
        <c:axId val="106574592"/>
        <c:axId val="106576512"/>
      </c:lineChart>
      <c:dateAx>
        <c:axId val="106574592"/>
        <c:scaling>
          <c:orientation val="minMax"/>
        </c:scaling>
        <c:delete val="1"/>
        <c:axPos val="b"/>
        <c:numFmt formatCode="ge" sourceLinked="1"/>
        <c:majorTickMark val="none"/>
        <c:minorTickMark val="none"/>
        <c:tickLblPos val="none"/>
        <c:crossAx val="106576512"/>
        <c:crosses val="autoZero"/>
        <c:auto val="1"/>
        <c:lblOffset val="100"/>
        <c:baseTimeUnit val="years"/>
      </c:dateAx>
      <c:valAx>
        <c:axId val="10657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7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0.14000000000000001</c:v>
                </c:pt>
                <c:pt idx="1">
                  <c:v>0.15</c:v>
                </c:pt>
                <c:pt idx="2">
                  <c:v>0.15</c:v>
                </c:pt>
                <c:pt idx="3">
                  <c:v>0.15</c:v>
                </c:pt>
                <c:pt idx="4">
                  <c:v>0.15</c:v>
                </c:pt>
              </c:numCache>
            </c:numRef>
          </c:val>
        </c:ser>
        <c:dLbls>
          <c:showLegendKey val="0"/>
          <c:showVal val="0"/>
          <c:showCatName val="0"/>
          <c:showSerName val="0"/>
          <c:showPercent val="0"/>
          <c:showBubbleSize val="0"/>
        </c:dLbls>
        <c:gapWidth val="150"/>
        <c:axId val="106611072"/>
        <c:axId val="10661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11.16</c:v>
                </c:pt>
                <c:pt idx="4">
                  <c:v>12.43</c:v>
                </c:pt>
              </c:numCache>
            </c:numRef>
          </c:val>
          <c:smooth val="0"/>
        </c:ser>
        <c:dLbls>
          <c:showLegendKey val="0"/>
          <c:showVal val="0"/>
          <c:showCatName val="0"/>
          <c:showSerName val="0"/>
          <c:showPercent val="0"/>
          <c:showBubbleSize val="0"/>
        </c:dLbls>
        <c:marker val="1"/>
        <c:smooth val="0"/>
        <c:axId val="106611072"/>
        <c:axId val="106612992"/>
      </c:lineChart>
      <c:dateAx>
        <c:axId val="106611072"/>
        <c:scaling>
          <c:orientation val="minMax"/>
        </c:scaling>
        <c:delete val="1"/>
        <c:axPos val="b"/>
        <c:numFmt formatCode="ge" sourceLinked="1"/>
        <c:majorTickMark val="none"/>
        <c:minorTickMark val="none"/>
        <c:tickLblPos val="none"/>
        <c:crossAx val="106612992"/>
        <c:crosses val="autoZero"/>
        <c:auto val="1"/>
        <c:lblOffset val="100"/>
        <c:baseTimeUnit val="years"/>
      </c:dateAx>
      <c:valAx>
        <c:axId val="10661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1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8291968"/>
        <c:axId val="10830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12.59</c:v>
                </c:pt>
                <c:pt idx="4">
                  <c:v>12.44</c:v>
                </c:pt>
              </c:numCache>
            </c:numRef>
          </c:val>
          <c:smooth val="0"/>
        </c:ser>
        <c:dLbls>
          <c:showLegendKey val="0"/>
          <c:showVal val="0"/>
          <c:showCatName val="0"/>
          <c:showSerName val="0"/>
          <c:showPercent val="0"/>
          <c:showBubbleSize val="0"/>
        </c:dLbls>
        <c:marker val="1"/>
        <c:smooth val="0"/>
        <c:axId val="108291968"/>
        <c:axId val="108302336"/>
      </c:lineChart>
      <c:dateAx>
        <c:axId val="108291968"/>
        <c:scaling>
          <c:orientation val="minMax"/>
        </c:scaling>
        <c:delete val="1"/>
        <c:axPos val="b"/>
        <c:numFmt formatCode="ge" sourceLinked="1"/>
        <c:majorTickMark val="none"/>
        <c:minorTickMark val="none"/>
        <c:tickLblPos val="none"/>
        <c:crossAx val="108302336"/>
        <c:crosses val="autoZero"/>
        <c:auto val="1"/>
        <c:lblOffset val="100"/>
        <c:baseTimeUnit val="years"/>
      </c:dateAx>
      <c:valAx>
        <c:axId val="108302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29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2321.25</c:v>
                </c:pt>
                <c:pt idx="1">
                  <c:v>4224.5600000000004</c:v>
                </c:pt>
                <c:pt idx="2">
                  <c:v>122.58</c:v>
                </c:pt>
                <c:pt idx="3">
                  <c:v>136.34</c:v>
                </c:pt>
                <c:pt idx="4">
                  <c:v>164.15</c:v>
                </c:pt>
              </c:numCache>
            </c:numRef>
          </c:val>
        </c:ser>
        <c:dLbls>
          <c:showLegendKey val="0"/>
          <c:showVal val="0"/>
          <c:showCatName val="0"/>
          <c:showSerName val="0"/>
          <c:showPercent val="0"/>
          <c:showBubbleSize val="0"/>
        </c:dLbls>
        <c:gapWidth val="150"/>
        <c:axId val="108313984"/>
        <c:axId val="11426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416.14</c:v>
                </c:pt>
                <c:pt idx="4">
                  <c:v>371.89</c:v>
                </c:pt>
              </c:numCache>
            </c:numRef>
          </c:val>
          <c:smooth val="0"/>
        </c:ser>
        <c:dLbls>
          <c:showLegendKey val="0"/>
          <c:showVal val="0"/>
          <c:showCatName val="0"/>
          <c:showSerName val="0"/>
          <c:showPercent val="0"/>
          <c:showBubbleSize val="0"/>
        </c:dLbls>
        <c:marker val="1"/>
        <c:smooth val="0"/>
        <c:axId val="108313984"/>
        <c:axId val="114267648"/>
      </c:lineChart>
      <c:dateAx>
        <c:axId val="108313984"/>
        <c:scaling>
          <c:orientation val="minMax"/>
        </c:scaling>
        <c:delete val="1"/>
        <c:axPos val="b"/>
        <c:numFmt formatCode="ge" sourceLinked="1"/>
        <c:majorTickMark val="none"/>
        <c:minorTickMark val="none"/>
        <c:tickLblPos val="none"/>
        <c:crossAx val="114267648"/>
        <c:crosses val="autoZero"/>
        <c:auto val="1"/>
        <c:lblOffset val="100"/>
        <c:baseTimeUnit val="years"/>
      </c:dateAx>
      <c:valAx>
        <c:axId val="114267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31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66.489999999999995</c:v>
                </c:pt>
                <c:pt idx="1">
                  <c:v>57.35</c:v>
                </c:pt>
                <c:pt idx="2">
                  <c:v>47.8</c:v>
                </c:pt>
                <c:pt idx="3">
                  <c:v>44.81</c:v>
                </c:pt>
                <c:pt idx="4">
                  <c:v>60.16</c:v>
                </c:pt>
              </c:numCache>
            </c:numRef>
          </c:val>
        </c:ser>
        <c:dLbls>
          <c:showLegendKey val="0"/>
          <c:showVal val="0"/>
          <c:showCatName val="0"/>
          <c:showSerName val="0"/>
          <c:showPercent val="0"/>
          <c:showBubbleSize val="0"/>
        </c:dLbls>
        <c:gapWidth val="150"/>
        <c:axId val="114289664"/>
        <c:axId val="11675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487.22</c:v>
                </c:pt>
                <c:pt idx="4">
                  <c:v>483.11</c:v>
                </c:pt>
              </c:numCache>
            </c:numRef>
          </c:val>
          <c:smooth val="0"/>
        </c:ser>
        <c:dLbls>
          <c:showLegendKey val="0"/>
          <c:showVal val="0"/>
          <c:showCatName val="0"/>
          <c:showSerName val="0"/>
          <c:showPercent val="0"/>
          <c:showBubbleSize val="0"/>
        </c:dLbls>
        <c:marker val="1"/>
        <c:smooth val="0"/>
        <c:axId val="114289664"/>
        <c:axId val="116757632"/>
      </c:lineChart>
      <c:dateAx>
        <c:axId val="114289664"/>
        <c:scaling>
          <c:orientation val="minMax"/>
        </c:scaling>
        <c:delete val="1"/>
        <c:axPos val="b"/>
        <c:numFmt formatCode="ge" sourceLinked="1"/>
        <c:majorTickMark val="none"/>
        <c:minorTickMark val="none"/>
        <c:tickLblPos val="none"/>
        <c:crossAx val="116757632"/>
        <c:crosses val="autoZero"/>
        <c:auto val="1"/>
        <c:lblOffset val="100"/>
        <c:baseTimeUnit val="years"/>
      </c:dateAx>
      <c:valAx>
        <c:axId val="116757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428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88.07</c:v>
                </c:pt>
                <c:pt idx="1">
                  <c:v>82.92</c:v>
                </c:pt>
                <c:pt idx="2">
                  <c:v>86.82</c:v>
                </c:pt>
                <c:pt idx="3">
                  <c:v>86.35</c:v>
                </c:pt>
                <c:pt idx="4">
                  <c:v>77.88</c:v>
                </c:pt>
              </c:numCache>
            </c:numRef>
          </c:val>
        </c:ser>
        <c:dLbls>
          <c:showLegendKey val="0"/>
          <c:showVal val="0"/>
          <c:showCatName val="0"/>
          <c:showSerName val="0"/>
          <c:showPercent val="0"/>
          <c:showBubbleSize val="0"/>
        </c:dLbls>
        <c:gapWidth val="150"/>
        <c:axId val="117254784"/>
        <c:axId val="11727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92.76</c:v>
                </c:pt>
                <c:pt idx="4">
                  <c:v>93.28</c:v>
                </c:pt>
              </c:numCache>
            </c:numRef>
          </c:val>
          <c:smooth val="0"/>
        </c:ser>
        <c:dLbls>
          <c:showLegendKey val="0"/>
          <c:showVal val="0"/>
          <c:showCatName val="0"/>
          <c:showSerName val="0"/>
          <c:showPercent val="0"/>
          <c:showBubbleSize val="0"/>
        </c:dLbls>
        <c:marker val="1"/>
        <c:smooth val="0"/>
        <c:axId val="117254784"/>
        <c:axId val="117277440"/>
      </c:lineChart>
      <c:dateAx>
        <c:axId val="117254784"/>
        <c:scaling>
          <c:orientation val="minMax"/>
        </c:scaling>
        <c:delete val="1"/>
        <c:axPos val="b"/>
        <c:numFmt formatCode="ge" sourceLinked="1"/>
        <c:majorTickMark val="none"/>
        <c:minorTickMark val="none"/>
        <c:tickLblPos val="none"/>
        <c:crossAx val="117277440"/>
        <c:crosses val="autoZero"/>
        <c:auto val="1"/>
        <c:lblOffset val="100"/>
        <c:baseTimeUnit val="years"/>
      </c:dateAx>
      <c:valAx>
        <c:axId val="11727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25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202.21</c:v>
                </c:pt>
                <c:pt idx="1">
                  <c:v>217.51</c:v>
                </c:pt>
                <c:pt idx="2">
                  <c:v>202.96</c:v>
                </c:pt>
                <c:pt idx="3">
                  <c:v>211.52</c:v>
                </c:pt>
                <c:pt idx="4">
                  <c:v>236.77</c:v>
                </c:pt>
              </c:numCache>
            </c:numRef>
          </c:val>
        </c:ser>
        <c:dLbls>
          <c:showLegendKey val="0"/>
          <c:showVal val="0"/>
          <c:showCatName val="0"/>
          <c:showSerName val="0"/>
          <c:showPercent val="0"/>
          <c:showBubbleSize val="0"/>
        </c:dLbls>
        <c:gapWidth val="150"/>
        <c:axId val="117336320"/>
        <c:axId val="11733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208.67</c:v>
                </c:pt>
                <c:pt idx="4">
                  <c:v>208.29</c:v>
                </c:pt>
              </c:numCache>
            </c:numRef>
          </c:val>
          <c:smooth val="0"/>
        </c:ser>
        <c:dLbls>
          <c:showLegendKey val="0"/>
          <c:showVal val="0"/>
          <c:showCatName val="0"/>
          <c:showSerName val="0"/>
          <c:showPercent val="0"/>
          <c:showBubbleSize val="0"/>
        </c:dLbls>
        <c:marker val="1"/>
        <c:smooth val="0"/>
        <c:axId val="117336320"/>
        <c:axId val="117338496"/>
      </c:lineChart>
      <c:dateAx>
        <c:axId val="117336320"/>
        <c:scaling>
          <c:orientation val="minMax"/>
        </c:scaling>
        <c:delete val="1"/>
        <c:axPos val="b"/>
        <c:numFmt formatCode="ge" sourceLinked="1"/>
        <c:majorTickMark val="none"/>
        <c:minorTickMark val="none"/>
        <c:tickLblPos val="none"/>
        <c:crossAx val="117338496"/>
        <c:crosses val="autoZero"/>
        <c:auto val="1"/>
        <c:lblOffset val="100"/>
        <c:baseTimeUnit val="years"/>
      </c:dateAx>
      <c:valAx>
        <c:axId val="11733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33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5" sqref="BL45:BZ4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愛媛県　伊方町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60" t="s">
        <v>116</v>
      </c>
      <c r="AE8" s="60"/>
      <c r="AF8" s="60"/>
      <c r="AG8" s="60"/>
      <c r="AH8" s="60"/>
      <c r="AI8" s="60"/>
      <c r="AJ8" s="60"/>
      <c r="AK8" s="5"/>
      <c r="AL8" s="61">
        <f>データ!$R$6</f>
        <v>9917</v>
      </c>
      <c r="AM8" s="61"/>
      <c r="AN8" s="61"/>
      <c r="AO8" s="61"/>
      <c r="AP8" s="61"/>
      <c r="AQ8" s="61"/>
      <c r="AR8" s="61"/>
      <c r="AS8" s="61"/>
      <c r="AT8" s="51">
        <f>データ!$S$6</f>
        <v>93.98</v>
      </c>
      <c r="AU8" s="52"/>
      <c r="AV8" s="52"/>
      <c r="AW8" s="52"/>
      <c r="AX8" s="52"/>
      <c r="AY8" s="52"/>
      <c r="AZ8" s="52"/>
      <c r="BA8" s="52"/>
      <c r="BB8" s="53">
        <f>データ!$T$6</f>
        <v>105.52</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83.15</v>
      </c>
      <c r="J10" s="52"/>
      <c r="K10" s="52"/>
      <c r="L10" s="52"/>
      <c r="M10" s="52"/>
      <c r="N10" s="52"/>
      <c r="O10" s="64"/>
      <c r="P10" s="53">
        <f>データ!$P$6</f>
        <v>98.19</v>
      </c>
      <c r="Q10" s="53"/>
      <c r="R10" s="53"/>
      <c r="S10" s="53"/>
      <c r="T10" s="53"/>
      <c r="U10" s="53"/>
      <c r="V10" s="53"/>
      <c r="W10" s="61">
        <f>データ!$Q$6</f>
        <v>3000</v>
      </c>
      <c r="X10" s="61"/>
      <c r="Y10" s="61"/>
      <c r="Z10" s="61"/>
      <c r="AA10" s="61"/>
      <c r="AB10" s="61"/>
      <c r="AC10" s="61"/>
      <c r="AD10" s="2"/>
      <c r="AE10" s="2"/>
      <c r="AF10" s="2"/>
      <c r="AG10" s="2"/>
      <c r="AH10" s="5"/>
      <c r="AI10" s="5"/>
      <c r="AJ10" s="5"/>
      <c r="AK10" s="5"/>
      <c r="AL10" s="61">
        <f>データ!$U$6</f>
        <v>9649</v>
      </c>
      <c r="AM10" s="61"/>
      <c r="AN10" s="61"/>
      <c r="AO10" s="61"/>
      <c r="AP10" s="61"/>
      <c r="AQ10" s="61"/>
      <c r="AR10" s="61"/>
      <c r="AS10" s="61"/>
      <c r="AT10" s="51">
        <f>データ!$V$6</f>
        <v>24.11</v>
      </c>
      <c r="AU10" s="52"/>
      <c r="AV10" s="52"/>
      <c r="AW10" s="52"/>
      <c r="AX10" s="52"/>
      <c r="AY10" s="52"/>
      <c r="AZ10" s="52"/>
      <c r="BA10" s="52"/>
      <c r="BB10" s="53">
        <f>データ!$W$6</f>
        <v>400.21</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384429</v>
      </c>
      <c r="D6" s="34">
        <f t="shared" si="3"/>
        <v>46</v>
      </c>
      <c r="E6" s="34">
        <f t="shared" si="3"/>
        <v>1</v>
      </c>
      <c r="F6" s="34">
        <f t="shared" si="3"/>
        <v>0</v>
      </c>
      <c r="G6" s="34">
        <f t="shared" si="3"/>
        <v>1</v>
      </c>
      <c r="H6" s="34" t="str">
        <f t="shared" si="3"/>
        <v>愛媛県　伊方町</v>
      </c>
      <c r="I6" s="34" t="str">
        <f t="shared" si="3"/>
        <v>法適用</v>
      </c>
      <c r="J6" s="34" t="str">
        <f t="shared" si="3"/>
        <v>水道事業</v>
      </c>
      <c r="K6" s="34" t="str">
        <f t="shared" si="3"/>
        <v>末端給水事業</v>
      </c>
      <c r="L6" s="34" t="str">
        <f t="shared" si="3"/>
        <v>A8</v>
      </c>
      <c r="M6" s="34">
        <f t="shared" si="3"/>
        <v>0</v>
      </c>
      <c r="N6" s="35" t="str">
        <f t="shared" si="3"/>
        <v>-</v>
      </c>
      <c r="O6" s="35">
        <f t="shared" si="3"/>
        <v>83.15</v>
      </c>
      <c r="P6" s="35">
        <f t="shared" si="3"/>
        <v>98.19</v>
      </c>
      <c r="Q6" s="35">
        <f t="shared" si="3"/>
        <v>3000</v>
      </c>
      <c r="R6" s="35">
        <f t="shared" si="3"/>
        <v>9917</v>
      </c>
      <c r="S6" s="35">
        <f t="shared" si="3"/>
        <v>93.98</v>
      </c>
      <c r="T6" s="35">
        <f t="shared" si="3"/>
        <v>105.52</v>
      </c>
      <c r="U6" s="35">
        <f t="shared" si="3"/>
        <v>9649</v>
      </c>
      <c r="V6" s="35">
        <f t="shared" si="3"/>
        <v>24.11</v>
      </c>
      <c r="W6" s="35">
        <f t="shared" si="3"/>
        <v>400.21</v>
      </c>
      <c r="X6" s="36">
        <f>IF(X7="",NA(),X7)</f>
        <v>103.97</v>
      </c>
      <c r="Y6" s="36">
        <f t="shared" ref="Y6:AG6" si="4">IF(Y7="",NA(),Y7)</f>
        <v>106.37</v>
      </c>
      <c r="Z6" s="36">
        <f t="shared" si="4"/>
        <v>106.2</v>
      </c>
      <c r="AA6" s="36">
        <f t="shared" si="4"/>
        <v>109.22</v>
      </c>
      <c r="AB6" s="36">
        <f t="shared" si="4"/>
        <v>104.16</v>
      </c>
      <c r="AC6" s="36">
        <f t="shared" si="4"/>
        <v>108.33</v>
      </c>
      <c r="AD6" s="36">
        <f t="shared" si="4"/>
        <v>107.95</v>
      </c>
      <c r="AE6" s="36">
        <f t="shared" si="4"/>
        <v>109.49</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15.69</v>
      </c>
      <c r="AO6" s="36">
        <f t="shared" si="5"/>
        <v>13.47</v>
      </c>
      <c r="AP6" s="36">
        <f t="shared" si="5"/>
        <v>9.49</v>
      </c>
      <c r="AQ6" s="36">
        <f t="shared" si="5"/>
        <v>12.59</v>
      </c>
      <c r="AR6" s="36">
        <f t="shared" si="5"/>
        <v>12.44</v>
      </c>
      <c r="AS6" s="35" t="str">
        <f>IF(AS7="","",IF(AS7="-","【-】","【"&amp;SUBSTITUTE(TEXT(AS7,"#,##0.00"),"-","△")&amp;"】"))</f>
        <v>【0.79】</v>
      </c>
      <c r="AT6" s="36">
        <f>IF(AT7="",NA(),AT7)</f>
        <v>2321.25</v>
      </c>
      <c r="AU6" s="36">
        <f t="shared" ref="AU6:BC6" si="6">IF(AU7="",NA(),AU7)</f>
        <v>4224.5600000000004</v>
      </c>
      <c r="AV6" s="36">
        <f t="shared" si="6"/>
        <v>122.58</v>
      </c>
      <c r="AW6" s="36">
        <f t="shared" si="6"/>
        <v>136.34</v>
      </c>
      <c r="AX6" s="36">
        <f t="shared" si="6"/>
        <v>164.15</v>
      </c>
      <c r="AY6" s="36">
        <f t="shared" si="6"/>
        <v>1159.4100000000001</v>
      </c>
      <c r="AZ6" s="36">
        <f t="shared" si="6"/>
        <v>1081.23</v>
      </c>
      <c r="BA6" s="36">
        <f t="shared" si="6"/>
        <v>406.37</v>
      </c>
      <c r="BB6" s="36">
        <f t="shared" si="6"/>
        <v>416.14</v>
      </c>
      <c r="BC6" s="36">
        <f t="shared" si="6"/>
        <v>371.89</v>
      </c>
      <c r="BD6" s="35" t="str">
        <f>IF(BD7="","",IF(BD7="-","【-】","【"&amp;SUBSTITUTE(TEXT(BD7,"#,##0.00"),"-","△")&amp;"】"))</f>
        <v>【262.87】</v>
      </c>
      <c r="BE6" s="36">
        <f>IF(BE7="",NA(),BE7)</f>
        <v>66.489999999999995</v>
      </c>
      <c r="BF6" s="36">
        <f t="shared" ref="BF6:BN6" si="7">IF(BF7="",NA(),BF7)</f>
        <v>57.35</v>
      </c>
      <c r="BG6" s="36">
        <f t="shared" si="7"/>
        <v>47.8</v>
      </c>
      <c r="BH6" s="36">
        <f t="shared" si="7"/>
        <v>44.81</v>
      </c>
      <c r="BI6" s="36">
        <f t="shared" si="7"/>
        <v>60.16</v>
      </c>
      <c r="BJ6" s="36">
        <f t="shared" si="7"/>
        <v>458</v>
      </c>
      <c r="BK6" s="36">
        <f t="shared" si="7"/>
        <v>443.13</v>
      </c>
      <c r="BL6" s="36">
        <f t="shared" si="7"/>
        <v>442.54</v>
      </c>
      <c r="BM6" s="36">
        <f t="shared" si="7"/>
        <v>487.22</v>
      </c>
      <c r="BN6" s="36">
        <f t="shared" si="7"/>
        <v>483.11</v>
      </c>
      <c r="BO6" s="35" t="str">
        <f>IF(BO7="","",IF(BO7="-","【-】","【"&amp;SUBSTITUTE(TEXT(BO7,"#,##0.00"),"-","△")&amp;"】"))</f>
        <v>【270.87】</v>
      </c>
      <c r="BP6" s="36">
        <f>IF(BP7="",NA(),BP7)</f>
        <v>88.07</v>
      </c>
      <c r="BQ6" s="36">
        <f t="shared" ref="BQ6:BY6" si="8">IF(BQ7="",NA(),BQ7)</f>
        <v>82.92</v>
      </c>
      <c r="BR6" s="36">
        <f t="shared" si="8"/>
        <v>86.82</v>
      </c>
      <c r="BS6" s="36">
        <f t="shared" si="8"/>
        <v>86.35</v>
      </c>
      <c r="BT6" s="36">
        <f t="shared" si="8"/>
        <v>77.88</v>
      </c>
      <c r="BU6" s="36">
        <f t="shared" si="8"/>
        <v>96.27</v>
      </c>
      <c r="BV6" s="36">
        <f t="shared" si="8"/>
        <v>95.4</v>
      </c>
      <c r="BW6" s="36">
        <f t="shared" si="8"/>
        <v>98.6</v>
      </c>
      <c r="BX6" s="36">
        <f t="shared" si="8"/>
        <v>92.76</v>
      </c>
      <c r="BY6" s="36">
        <f t="shared" si="8"/>
        <v>93.28</v>
      </c>
      <c r="BZ6" s="35" t="str">
        <f>IF(BZ7="","",IF(BZ7="-","【-】","【"&amp;SUBSTITUTE(TEXT(BZ7,"#,##0.00"),"-","△")&amp;"】"))</f>
        <v>【105.59】</v>
      </c>
      <c r="CA6" s="36">
        <f>IF(CA7="",NA(),CA7)</f>
        <v>202.21</v>
      </c>
      <c r="CB6" s="36">
        <f t="shared" ref="CB6:CJ6" si="9">IF(CB7="",NA(),CB7)</f>
        <v>217.51</v>
      </c>
      <c r="CC6" s="36">
        <f t="shared" si="9"/>
        <v>202.96</v>
      </c>
      <c r="CD6" s="36">
        <f t="shared" si="9"/>
        <v>211.52</v>
      </c>
      <c r="CE6" s="36">
        <f t="shared" si="9"/>
        <v>236.77</v>
      </c>
      <c r="CF6" s="36">
        <f t="shared" si="9"/>
        <v>186.94</v>
      </c>
      <c r="CG6" s="36">
        <f t="shared" si="9"/>
        <v>186.15</v>
      </c>
      <c r="CH6" s="36">
        <f t="shared" si="9"/>
        <v>181.67</v>
      </c>
      <c r="CI6" s="36">
        <f t="shared" si="9"/>
        <v>208.67</v>
      </c>
      <c r="CJ6" s="36">
        <f t="shared" si="9"/>
        <v>208.29</v>
      </c>
      <c r="CK6" s="35" t="str">
        <f>IF(CK7="","",IF(CK7="-","【-】","【"&amp;SUBSTITUTE(TEXT(CK7,"#,##0.00"),"-","△")&amp;"】"))</f>
        <v>【163.27】</v>
      </c>
      <c r="CL6" s="36">
        <f>IF(CL7="",NA(),CL7)</f>
        <v>48.02</v>
      </c>
      <c r="CM6" s="36">
        <f t="shared" ref="CM6:CU6" si="10">IF(CM7="",NA(),CM7)</f>
        <v>43.48</v>
      </c>
      <c r="CN6" s="36">
        <f t="shared" si="10"/>
        <v>42.3</v>
      </c>
      <c r="CO6" s="36">
        <f t="shared" si="10"/>
        <v>40.96</v>
      </c>
      <c r="CP6" s="36">
        <f t="shared" si="10"/>
        <v>39.9</v>
      </c>
      <c r="CQ6" s="36">
        <f t="shared" si="10"/>
        <v>54.51</v>
      </c>
      <c r="CR6" s="36">
        <f t="shared" si="10"/>
        <v>54.47</v>
      </c>
      <c r="CS6" s="36">
        <f t="shared" si="10"/>
        <v>53.61</v>
      </c>
      <c r="CT6" s="36">
        <f t="shared" si="10"/>
        <v>49.08</v>
      </c>
      <c r="CU6" s="36">
        <f t="shared" si="10"/>
        <v>49.32</v>
      </c>
      <c r="CV6" s="35" t="str">
        <f>IF(CV7="","",IF(CV7="-","【-】","【"&amp;SUBSTITUTE(TEXT(CV7,"#,##0.00"),"-","△")&amp;"】"))</f>
        <v>【59.94】</v>
      </c>
      <c r="CW6" s="36">
        <f>IF(CW7="",NA(),CW7)</f>
        <v>84.77</v>
      </c>
      <c r="CX6" s="36">
        <f t="shared" ref="CX6:DF6" si="11">IF(CX7="",NA(),CX7)</f>
        <v>90.08</v>
      </c>
      <c r="CY6" s="36">
        <f t="shared" si="11"/>
        <v>91.2</v>
      </c>
      <c r="CZ6" s="36">
        <f t="shared" si="11"/>
        <v>88.62</v>
      </c>
      <c r="DA6" s="36">
        <f t="shared" si="11"/>
        <v>87.56</v>
      </c>
      <c r="DB6" s="36">
        <f t="shared" si="11"/>
        <v>81.790000000000006</v>
      </c>
      <c r="DC6" s="36">
        <f t="shared" si="11"/>
        <v>81.459999999999994</v>
      </c>
      <c r="DD6" s="36">
        <f t="shared" si="11"/>
        <v>81.31</v>
      </c>
      <c r="DE6" s="36">
        <f t="shared" si="11"/>
        <v>79.3</v>
      </c>
      <c r="DF6" s="36">
        <f t="shared" si="11"/>
        <v>79.34</v>
      </c>
      <c r="DG6" s="35" t="str">
        <f>IF(DG7="","",IF(DG7="-","【-】","【"&amp;SUBSTITUTE(TEXT(DG7,"#,##0.00"),"-","△")&amp;"】"))</f>
        <v>【90.22】</v>
      </c>
      <c r="DH6" s="36">
        <f>IF(DH7="",NA(),DH7)</f>
        <v>25.71</v>
      </c>
      <c r="DI6" s="36">
        <f t="shared" ref="DI6:DQ6" si="12">IF(DI7="",NA(),DI7)</f>
        <v>26.69</v>
      </c>
      <c r="DJ6" s="36">
        <f t="shared" si="12"/>
        <v>69.08</v>
      </c>
      <c r="DK6" s="36">
        <f t="shared" si="12"/>
        <v>70.83</v>
      </c>
      <c r="DL6" s="36">
        <f t="shared" si="12"/>
        <v>72.290000000000006</v>
      </c>
      <c r="DM6" s="36">
        <f t="shared" si="12"/>
        <v>37.799999999999997</v>
      </c>
      <c r="DN6" s="36">
        <f t="shared" si="12"/>
        <v>38.520000000000003</v>
      </c>
      <c r="DO6" s="36">
        <f t="shared" si="12"/>
        <v>46.67</v>
      </c>
      <c r="DP6" s="36">
        <f t="shared" si="12"/>
        <v>47.44</v>
      </c>
      <c r="DQ6" s="36">
        <f t="shared" si="12"/>
        <v>48.3</v>
      </c>
      <c r="DR6" s="35" t="str">
        <f>IF(DR7="","",IF(DR7="-","【-】","【"&amp;SUBSTITUTE(TEXT(DR7,"#,##0.00"),"-","△")&amp;"】"))</f>
        <v>【47.91】</v>
      </c>
      <c r="DS6" s="36">
        <f>IF(DS7="",NA(),DS7)</f>
        <v>0.14000000000000001</v>
      </c>
      <c r="DT6" s="36">
        <f t="shared" ref="DT6:EB6" si="13">IF(DT7="",NA(),DT7)</f>
        <v>0.15</v>
      </c>
      <c r="DU6" s="36">
        <f t="shared" si="13"/>
        <v>0.15</v>
      </c>
      <c r="DV6" s="36">
        <f t="shared" si="13"/>
        <v>0.15</v>
      </c>
      <c r="DW6" s="36">
        <f t="shared" si="13"/>
        <v>0.15</v>
      </c>
      <c r="DX6" s="36">
        <f t="shared" si="13"/>
        <v>8.2200000000000006</v>
      </c>
      <c r="DY6" s="36">
        <f t="shared" si="13"/>
        <v>9.43</v>
      </c>
      <c r="DZ6" s="36">
        <f t="shared" si="13"/>
        <v>10.029999999999999</v>
      </c>
      <c r="EA6" s="36">
        <f t="shared" si="13"/>
        <v>11.16</v>
      </c>
      <c r="EB6" s="36">
        <f t="shared" si="13"/>
        <v>12.43</v>
      </c>
      <c r="EC6" s="35" t="str">
        <f>IF(EC7="","",IF(EC7="-","【-】","【"&amp;SUBSTITUTE(TEXT(EC7,"#,##0.00"),"-","△")&amp;"】"))</f>
        <v>【15.00】</v>
      </c>
      <c r="ED6" s="36">
        <f>IF(ED7="",NA(),ED7)</f>
        <v>0.33</v>
      </c>
      <c r="EE6" s="35">
        <f t="shared" ref="EE6:EM6" si="14">IF(EE7="",NA(),EE7)</f>
        <v>0</v>
      </c>
      <c r="EF6" s="35">
        <f t="shared" si="14"/>
        <v>0</v>
      </c>
      <c r="EG6" s="35">
        <f t="shared" si="14"/>
        <v>0</v>
      </c>
      <c r="EH6" s="35">
        <f t="shared" si="14"/>
        <v>0</v>
      </c>
      <c r="EI6" s="36">
        <f t="shared" si="14"/>
        <v>0.6</v>
      </c>
      <c r="EJ6" s="36">
        <f t="shared" si="14"/>
        <v>0.71</v>
      </c>
      <c r="EK6" s="36">
        <f t="shared" si="14"/>
        <v>0.68</v>
      </c>
      <c r="EL6" s="36">
        <f t="shared" si="14"/>
        <v>0.65</v>
      </c>
      <c r="EM6" s="36">
        <f t="shared" si="14"/>
        <v>0.46</v>
      </c>
      <c r="EN6" s="35" t="str">
        <f>IF(EN7="","",IF(EN7="-","【-】","【"&amp;SUBSTITUTE(TEXT(EN7,"#,##0.00"),"-","△")&amp;"】"))</f>
        <v>【0.76】</v>
      </c>
    </row>
    <row r="7" spans="1:144" s="37" customFormat="1">
      <c r="A7" s="29"/>
      <c r="B7" s="38">
        <v>2016</v>
      </c>
      <c r="C7" s="38">
        <v>384429</v>
      </c>
      <c r="D7" s="38">
        <v>46</v>
      </c>
      <c r="E7" s="38">
        <v>1</v>
      </c>
      <c r="F7" s="38">
        <v>0</v>
      </c>
      <c r="G7" s="38">
        <v>1</v>
      </c>
      <c r="H7" s="38" t="s">
        <v>105</v>
      </c>
      <c r="I7" s="38" t="s">
        <v>106</v>
      </c>
      <c r="J7" s="38" t="s">
        <v>107</v>
      </c>
      <c r="K7" s="38" t="s">
        <v>108</v>
      </c>
      <c r="L7" s="38" t="s">
        <v>109</v>
      </c>
      <c r="M7" s="38"/>
      <c r="N7" s="39" t="s">
        <v>110</v>
      </c>
      <c r="O7" s="39">
        <v>83.15</v>
      </c>
      <c r="P7" s="39">
        <v>98.19</v>
      </c>
      <c r="Q7" s="39">
        <v>3000</v>
      </c>
      <c r="R7" s="39">
        <v>9917</v>
      </c>
      <c r="S7" s="39">
        <v>93.98</v>
      </c>
      <c r="T7" s="39">
        <v>105.52</v>
      </c>
      <c r="U7" s="39">
        <v>9649</v>
      </c>
      <c r="V7" s="39">
        <v>24.11</v>
      </c>
      <c r="W7" s="39">
        <v>400.21</v>
      </c>
      <c r="X7" s="39">
        <v>103.97</v>
      </c>
      <c r="Y7" s="39">
        <v>106.37</v>
      </c>
      <c r="Z7" s="39">
        <v>106.2</v>
      </c>
      <c r="AA7" s="39">
        <v>109.22</v>
      </c>
      <c r="AB7" s="39">
        <v>104.16</v>
      </c>
      <c r="AC7" s="39">
        <v>108.33</v>
      </c>
      <c r="AD7" s="39">
        <v>107.95</v>
      </c>
      <c r="AE7" s="39">
        <v>109.49</v>
      </c>
      <c r="AF7" s="39">
        <v>106.62</v>
      </c>
      <c r="AG7" s="39">
        <v>107.95</v>
      </c>
      <c r="AH7" s="39">
        <v>114.35</v>
      </c>
      <c r="AI7" s="39">
        <v>0</v>
      </c>
      <c r="AJ7" s="39">
        <v>0</v>
      </c>
      <c r="AK7" s="39">
        <v>0</v>
      </c>
      <c r="AL7" s="39">
        <v>0</v>
      </c>
      <c r="AM7" s="39">
        <v>0</v>
      </c>
      <c r="AN7" s="39">
        <v>15.69</v>
      </c>
      <c r="AO7" s="39">
        <v>13.47</v>
      </c>
      <c r="AP7" s="39">
        <v>9.49</v>
      </c>
      <c r="AQ7" s="39">
        <v>12.59</v>
      </c>
      <c r="AR7" s="39">
        <v>12.44</v>
      </c>
      <c r="AS7" s="39">
        <v>0.79</v>
      </c>
      <c r="AT7" s="39">
        <v>2321.25</v>
      </c>
      <c r="AU7" s="39">
        <v>4224.5600000000004</v>
      </c>
      <c r="AV7" s="39">
        <v>122.58</v>
      </c>
      <c r="AW7" s="39">
        <v>136.34</v>
      </c>
      <c r="AX7" s="39">
        <v>164.15</v>
      </c>
      <c r="AY7" s="39">
        <v>1159.4100000000001</v>
      </c>
      <c r="AZ7" s="39">
        <v>1081.23</v>
      </c>
      <c r="BA7" s="39">
        <v>406.37</v>
      </c>
      <c r="BB7" s="39">
        <v>416.14</v>
      </c>
      <c r="BC7" s="39">
        <v>371.89</v>
      </c>
      <c r="BD7" s="39">
        <v>262.87</v>
      </c>
      <c r="BE7" s="39">
        <v>66.489999999999995</v>
      </c>
      <c r="BF7" s="39">
        <v>57.35</v>
      </c>
      <c r="BG7" s="39">
        <v>47.8</v>
      </c>
      <c r="BH7" s="39">
        <v>44.81</v>
      </c>
      <c r="BI7" s="39">
        <v>60.16</v>
      </c>
      <c r="BJ7" s="39">
        <v>458</v>
      </c>
      <c r="BK7" s="39">
        <v>443.13</v>
      </c>
      <c r="BL7" s="39">
        <v>442.54</v>
      </c>
      <c r="BM7" s="39">
        <v>487.22</v>
      </c>
      <c r="BN7" s="39">
        <v>483.11</v>
      </c>
      <c r="BO7" s="39">
        <v>270.87</v>
      </c>
      <c r="BP7" s="39">
        <v>88.07</v>
      </c>
      <c r="BQ7" s="39">
        <v>82.92</v>
      </c>
      <c r="BR7" s="39">
        <v>86.82</v>
      </c>
      <c r="BS7" s="39">
        <v>86.35</v>
      </c>
      <c r="BT7" s="39">
        <v>77.88</v>
      </c>
      <c r="BU7" s="39">
        <v>96.27</v>
      </c>
      <c r="BV7" s="39">
        <v>95.4</v>
      </c>
      <c r="BW7" s="39">
        <v>98.6</v>
      </c>
      <c r="BX7" s="39">
        <v>92.76</v>
      </c>
      <c r="BY7" s="39">
        <v>93.28</v>
      </c>
      <c r="BZ7" s="39">
        <v>105.59</v>
      </c>
      <c r="CA7" s="39">
        <v>202.21</v>
      </c>
      <c r="CB7" s="39">
        <v>217.51</v>
      </c>
      <c r="CC7" s="39">
        <v>202.96</v>
      </c>
      <c r="CD7" s="39">
        <v>211.52</v>
      </c>
      <c r="CE7" s="39">
        <v>236.77</v>
      </c>
      <c r="CF7" s="39">
        <v>186.94</v>
      </c>
      <c r="CG7" s="39">
        <v>186.15</v>
      </c>
      <c r="CH7" s="39">
        <v>181.67</v>
      </c>
      <c r="CI7" s="39">
        <v>208.67</v>
      </c>
      <c r="CJ7" s="39">
        <v>208.29</v>
      </c>
      <c r="CK7" s="39">
        <v>163.27000000000001</v>
      </c>
      <c r="CL7" s="39">
        <v>48.02</v>
      </c>
      <c r="CM7" s="39">
        <v>43.48</v>
      </c>
      <c r="CN7" s="39">
        <v>42.3</v>
      </c>
      <c r="CO7" s="39">
        <v>40.96</v>
      </c>
      <c r="CP7" s="39">
        <v>39.9</v>
      </c>
      <c r="CQ7" s="39">
        <v>54.51</v>
      </c>
      <c r="CR7" s="39">
        <v>54.47</v>
      </c>
      <c r="CS7" s="39">
        <v>53.61</v>
      </c>
      <c r="CT7" s="39">
        <v>49.08</v>
      </c>
      <c r="CU7" s="39">
        <v>49.32</v>
      </c>
      <c r="CV7" s="39">
        <v>59.94</v>
      </c>
      <c r="CW7" s="39">
        <v>84.77</v>
      </c>
      <c r="CX7" s="39">
        <v>90.08</v>
      </c>
      <c r="CY7" s="39">
        <v>91.2</v>
      </c>
      <c r="CZ7" s="39">
        <v>88.62</v>
      </c>
      <c r="DA7" s="39">
        <v>87.56</v>
      </c>
      <c r="DB7" s="39">
        <v>81.790000000000006</v>
      </c>
      <c r="DC7" s="39">
        <v>81.459999999999994</v>
      </c>
      <c r="DD7" s="39">
        <v>81.31</v>
      </c>
      <c r="DE7" s="39">
        <v>79.3</v>
      </c>
      <c r="DF7" s="39">
        <v>79.34</v>
      </c>
      <c r="DG7" s="39">
        <v>90.22</v>
      </c>
      <c r="DH7" s="39">
        <v>25.71</v>
      </c>
      <c r="DI7" s="39">
        <v>26.69</v>
      </c>
      <c r="DJ7" s="39">
        <v>69.08</v>
      </c>
      <c r="DK7" s="39">
        <v>70.83</v>
      </c>
      <c r="DL7" s="39">
        <v>72.290000000000006</v>
      </c>
      <c r="DM7" s="39">
        <v>37.799999999999997</v>
      </c>
      <c r="DN7" s="39">
        <v>38.520000000000003</v>
      </c>
      <c r="DO7" s="39">
        <v>46.67</v>
      </c>
      <c r="DP7" s="39">
        <v>47.44</v>
      </c>
      <c r="DQ7" s="39">
        <v>48.3</v>
      </c>
      <c r="DR7" s="39">
        <v>47.91</v>
      </c>
      <c r="DS7" s="39">
        <v>0.14000000000000001</v>
      </c>
      <c r="DT7" s="39">
        <v>0.15</v>
      </c>
      <c r="DU7" s="39">
        <v>0.15</v>
      </c>
      <c r="DV7" s="39">
        <v>0.15</v>
      </c>
      <c r="DW7" s="39">
        <v>0.15</v>
      </c>
      <c r="DX7" s="39">
        <v>8.2200000000000006</v>
      </c>
      <c r="DY7" s="39">
        <v>9.43</v>
      </c>
      <c r="DZ7" s="39">
        <v>10.029999999999999</v>
      </c>
      <c r="EA7" s="39">
        <v>11.16</v>
      </c>
      <c r="EB7" s="39">
        <v>12.43</v>
      </c>
      <c r="EC7" s="39">
        <v>15</v>
      </c>
      <c r="ED7" s="39">
        <v>0.33</v>
      </c>
      <c r="EE7" s="39">
        <v>0</v>
      </c>
      <c r="EF7" s="39">
        <v>0</v>
      </c>
      <c r="EG7" s="39">
        <v>0</v>
      </c>
      <c r="EH7" s="39">
        <v>0</v>
      </c>
      <c r="EI7" s="39">
        <v>0.6</v>
      </c>
      <c r="EJ7" s="39">
        <v>0.71</v>
      </c>
      <c r="EK7" s="39">
        <v>0.68</v>
      </c>
      <c r="EL7" s="39">
        <v>0.65</v>
      </c>
      <c r="EM7" s="39">
        <v>0.46</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木屋村 雅也</cp:lastModifiedBy>
  <cp:lastPrinted>2018-02-06T00:03:03Z</cp:lastPrinted>
  <dcterms:created xsi:type="dcterms:W3CDTF">2017-12-25T01:35:46Z</dcterms:created>
  <dcterms:modified xsi:type="dcterms:W3CDTF">2018-02-06T00:04:27Z</dcterms:modified>
  <cp:category/>
</cp:coreProperties>
</file>