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企業会計共有\Ｈ30.1.29公営企業に係る「経営比較分析表」の分析について\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<sst xmlns="http://schemas.openxmlformats.org/spreadsheetml/2006/main" count="240" uniqueCount="126">
  <si>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</si>
  <si>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</si>
  <si>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</si>
  <si>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</si>
  <si>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</si>
  <si>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</si>
  <si>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</si>
  <si>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</si>
  <si>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</si>
  <si>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</si>
  <si>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</si>
  <si>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</si>
  <si>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</si>
  <si>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</si>
  <si>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</si>
  <si>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</si>
  <si>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</si>
  <si>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</si>
  <si>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</si>
  <si>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</si>
  <si>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</si>
  <si>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</si>
  <si>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</si>
  <si>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</si>
  <si>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</si>
  <si>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</si>
  <si>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</si>
  <si>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</si>
  <si>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</si>
  <si>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</si>
  <si>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</si>
  <si>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</si>
  <si>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</si>
  <si>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</si>
  <si>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</si>
  <si>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</si>
  <si>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</si>
  <si>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</si>
  <si>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</si>
  <si>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</si>
  <si>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</si>
  <si>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</si>
  <si>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</si>
  <si>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</si>
  <si>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</si>
  <si>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</si>
  <si>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</si>
  <si>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</si>
  <si>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</si>
  <si>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</si>
  <si>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</si>
  <si>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</si>
  <si>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</si>
  <si>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</si>
  <si>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</si>
  <si>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</si>
  <si>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</si>
  <si>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</si>
  <si>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</si>
  <si>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</si>
  <si>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</si>
  <si>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</si>
  <si>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</si>
  <si>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</si>
  <si>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</si>
  <si>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</si>
  <si>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</si>
  <si>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</si>
  <si>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</si>
  <si>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</si>
  <si>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</si>
  <si>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</si>
  <si>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</si>
  <si>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</si>
  <si>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</si>
  <si>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</si>
  <si>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</si>
  <si>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</si>
  <si>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</si>
  <si>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</si>
  <si>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</si>
  <si>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</si>
  <si>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</si>
  <si>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</si>
  <si>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</si>
  <si>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</si>
  <si>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</si>
  <si>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</si>
  <si>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</si>
  <si>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</si>
  <si>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</si>
  <si>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</si>
  <si>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</si>
  <si>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</si>
  <si>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</si>
  <si>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</si>
  <si>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</si>
  <si>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</si>
  <si>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</si>
  <si>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</si>
  <si>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</si>
  <si>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</si>
  <si>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</si>
  <si>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</si>
  <si>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</si>
  <si>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</si>
  <si>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</si>
  <si>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</si>
  <si>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</si>
  <si>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</si>
  <si>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砥部町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</si>
  <si>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</si>
  <si>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</si>
  <si>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</si>
  <si>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</si>
  <si>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</si>
  <si>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</si>
  <si>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</si>
  <si>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</si>
  <si>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</si>
  <si>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</si>
  <si>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</si>
  <si>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①、②については本事業が法非適用のため、該当数値なし。
③については本事業の供用開始が16年を経過しているが、管渠の修繕実績はない。しかし近年、処理施設の機械設備の突発的修繕が発生しており、27年度～29年度にかけて集落排水処理施設の機能診断調査を実施、30年度に最適化構想の策定を計画している。28年度は突発的な故障を未然に回避するために、ばっ気撹拌装置の保守点検を実施した。</t>
    <rPh sb="8" eb="9">
      <t>ホン</t>
    </rPh>
    <rPh sb="9" eb="11">
      <t>ジギョウ</t>
    </rPh>
    <rPh sb="12" eb="13">
      <t>ホウ</t>
    </rPh>
    <rPh sb="13" eb="14">
      <t>ヒ</t>
    </rPh>
    <rPh sb="14" eb="16">
      <t>テキヨウ</t>
    </rPh>
    <rPh sb="20" eb="22">
      <t>ガイトウ</t>
    </rPh>
    <rPh sb="22" eb="24">
      <t>スウチ</t>
    </rPh>
    <rPh sb="34" eb="35">
      <t>ホン</t>
    </rPh>
    <rPh sb="35" eb="37">
      <t>ジギョウ</t>
    </rPh>
    <rPh sb="38" eb="40">
      <t>キョウヨウ</t>
    </rPh>
    <rPh sb="40" eb="42">
      <t>カイシ</t>
    </rPh>
    <rPh sb="45" eb="46">
      <t>ネン</t>
    </rPh>
    <rPh sb="47" eb="49">
      <t>ケイカ</t>
    </rPh>
    <rPh sb="55" eb="57">
      <t>カンキョ</t>
    </rPh>
    <rPh sb="58" eb="60">
      <t>シュウゼン</t>
    </rPh>
    <rPh sb="60" eb="62">
      <t>ジッセキ</t>
    </rPh>
    <rPh sb="69" eb="71">
      <t>キンネン</t>
    </rPh>
    <rPh sb="72" eb="74">
      <t>ショリ</t>
    </rPh>
    <rPh sb="74" eb="76">
      <t>シセツ</t>
    </rPh>
    <rPh sb="77" eb="79">
      <t>キカイ</t>
    </rPh>
    <rPh sb="79" eb="81">
      <t>セツビ</t>
    </rPh>
    <rPh sb="82" eb="85">
      <t>トッパツテキ</t>
    </rPh>
    <rPh sb="85" eb="87">
      <t>シュウゼン</t>
    </rPh>
    <rPh sb="88" eb="90">
      <t>ハッセイ</t>
    </rPh>
    <rPh sb="97" eb="98">
      <t>ネン</t>
    </rPh>
    <rPh sb="98" eb="99">
      <t>ド</t>
    </rPh>
    <rPh sb="102" eb="104">
      <t>ネンド</t>
    </rPh>
    <rPh sb="108" eb="110">
      <t>シュウラク</t>
    </rPh>
    <rPh sb="110" eb="112">
      <t>ハイスイ</t>
    </rPh>
    <rPh sb="112" eb="114">
      <t>ショリ</t>
    </rPh>
    <rPh sb="114" eb="116">
      <t>シセツ</t>
    </rPh>
    <rPh sb="117" eb="119">
      <t>キノウ</t>
    </rPh>
    <rPh sb="119" eb="121">
      <t>シンダン</t>
    </rPh>
    <rPh sb="121" eb="123">
      <t>チョウサ</t>
    </rPh>
    <rPh sb="124" eb="126">
      <t>ジッシ</t>
    </rPh>
    <rPh sb="129" eb="131">
      <t>ネンド</t>
    </rPh>
    <rPh sb="132" eb="135">
      <t>サイテキカ</t>
    </rPh>
    <rPh sb="135" eb="137">
      <t>コウソウ</t>
    </rPh>
    <rPh sb="138" eb="140">
      <t>サクテイ</t>
    </rPh>
    <rPh sb="141" eb="143">
      <t>ケイカク</t>
    </rPh>
    <rPh sb="150" eb="152">
      <t>ネンド</t>
    </rPh>
    <rPh sb="173" eb="174">
      <t>キ</t>
    </rPh>
    <rPh sb="174" eb="176">
      <t>カクハン</t>
    </rPh>
    <rPh sb="176" eb="178">
      <t>ソウチ</t>
    </rPh>
    <rPh sb="179" eb="181">
      <t>ホシュ</t>
    </rPh>
    <rPh sb="181" eb="183">
      <t>テンケン</t>
    </rPh>
    <rPh sb="184" eb="186">
      <t>ジッシ</t>
    </rPh>
    <phoneticPr fontId="4"/>
  </si>
  <si>
    <t>昨年度と同様、人口減少による使用料収入の減少が懸念されている。最適化整備構想策定後は、施設の長寿命化を図るために可能性として機械設備の更新が考えられるが、多額の投資は不可能であるため、使用料収入の増加が見込めない中、資金確保については厳しい状況となっている。経営戦略においても記載しているように、更新等が発生する場合には収支計画の見直しや、企業債の活用等、状況に応じての検討が重要になってくると思われる。維持管理についても、突発的な修繕工事を未然に防止するためにオーバーホールを定期的に実施して、適正な管理に努めていきたい。</t>
    <rPh sb="0" eb="3">
      <t>サクネンド</t>
    </rPh>
    <rPh sb="4" eb="6">
      <t>ドウヨウ</t>
    </rPh>
    <rPh sb="7" eb="9">
      <t>ジンコウ</t>
    </rPh>
    <rPh sb="9" eb="11">
      <t>ゲンショウ</t>
    </rPh>
    <rPh sb="14" eb="17">
      <t>シヨウリョウ</t>
    </rPh>
    <rPh sb="17" eb="19">
      <t>シュウニュウ</t>
    </rPh>
    <rPh sb="20" eb="22">
      <t>ゲンショウ</t>
    </rPh>
    <rPh sb="23" eb="25">
      <t>ケネン</t>
    </rPh>
    <rPh sb="31" eb="34">
      <t>サイテキカ</t>
    </rPh>
    <rPh sb="34" eb="36">
      <t>セイビ</t>
    </rPh>
    <rPh sb="36" eb="38">
      <t>コウソウ</t>
    </rPh>
    <rPh sb="38" eb="40">
      <t>サクテイ</t>
    </rPh>
    <rPh sb="40" eb="41">
      <t>ゴ</t>
    </rPh>
    <rPh sb="43" eb="45">
      <t>シセツ</t>
    </rPh>
    <rPh sb="46" eb="47">
      <t>チョウ</t>
    </rPh>
    <rPh sb="47" eb="50">
      <t>ジュミョウカ</t>
    </rPh>
    <rPh sb="51" eb="52">
      <t>ハカ</t>
    </rPh>
    <rPh sb="56" eb="59">
      <t>カノウセイ</t>
    </rPh>
    <rPh sb="62" eb="64">
      <t>キカイ</t>
    </rPh>
    <rPh sb="64" eb="66">
      <t>セツビ</t>
    </rPh>
    <phoneticPr fontId="4"/>
  </si>
  <si>
    <t>非設置</t>
    <rPh sb="0" eb="1">
      <t>ヒ</t>
    </rPh>
    <rPh sb="1" eb="3">
      <t>セッチ</t>
    </rPh>
    <phoneticPr fontId="4"/>
  </si>
  <si>
    <t>①比率としては100％を超えているが、収入の6割を一般会計からの繰入金に依存している結果となっている。経営戦略の収支計画においても、急激な利用者の減少はないものの、年々減少傾向にあるため一般会計の繰入金で運営補てんをする状況は今後も続くものと予想される。
④については昨年度と同様に公債費相当額を一般会計から繰入れているため比率はゼロとなっており、他会計で負担している状況となっている。
⑤経費回収率は62.83%となっており、使用料収入では賄えていないことが分かる。汚水処理費の運営補てんとして一般会計から繰入れている。28年度は汚水処理施設の保守点検に要する費用が発生したため、前年度に比べて経費回収率が下がった。
⑥については昨年度と比べて増加しており、主な要因としては維持管理費が増加したことと、利用者の減少に伴い、有収水量が減少したことによる。
⑦は昨年度と比べて減少している。前々年度から減少傾向となっており、有収水量が減少していることが原因と考えられる。利用者の減少が影響する指標であるため、顕著な減少となることのないよう注視していきたい。
⑧については、類似団体とほぼ変わらず、昨年度と比べても大きな差はないため、汚水処理が適切に行われていると言える。</t>
    <rPh sb="1" eb="3">
      <t>ヒリツ</t>
    </rPh>
    <rPh sb="12" eb="13">
      <t>コ</t>
    </rPh>
    <rPh sb="19" eb="21">
      <t>シュウニュウ</t>
    </rPh>
    <rPh sb="23" eb="24">
      <t>ワリ</t>
    </rPh>
    <rPh sb="25" eb="27">
      <t>イッパン</t>
    </rPh>
    <rPh sb="27" eb="29">
      <t>カイケイ</t>
    </rPh>
    <rPh sb="32" eb="34">
      <t>クリイレ</t>
    </rPh>
    <rPh sb="34" eb="35">
      <t>キン</t>
    </rPh>
    <rPh sb="36" eb="38">
      <t>イソン</t>
    </rPh>
    <rPh sb="42" eb="44">
      <t>ケッカ</t>
    </rPh>
    <rPh sb="51" eb="53">
      <t>ケイエイ</t>
    </rPh>
    <rPh sb="53" eb="55">
      <t>センリャク</t>
    </rPh>
    <rPh sb="56" eb="58">
      <t>シュウシ</t>
    </rPh>
    <rPh sb="58" eb="60">
      <t>ケイカク</t>
    </rPh>
    <rPh sb="66" eb="68">
      <t>キュウゲキ</t>
    </rPh>
    <rPh sb="69" eb="72">
      <t>リヨウシャ</t>
    </rPh>
    <rPh sb="73" eb="75">
      <t>ゲンショウ</t>
    </rPh>
    <rPh sb="82" eb="84">
      <t>ネンネン</t>
    </rPh>
    <rPh sb="84" eb="86">
      <t>ゲンショウ</t>
    </rPh>
    <rPh sb="86" eb="88">
      <t>ケイコウ</t>
    </rPh>
    <rPh sb="93" eb="95">
      <t>イッパン</t>
    </rPh>
    <rPh sb="95" eb="97">
      <t>カイケイ</t>
    </rPh>
    <rPh sb="98" eb="100">
      <t>クリイレ</t>
    </rPh>
    <rPh sb="100" eb="101">
      <t>キン</t>
    </rPh>
    <rPh sb="102" eb="104">
      <t>ウンエイ</t>
    </rPh>
    <rPh sb="104" eb="105">
      <t>ホ</t>
    </rPh>
    <rPh sb="110" eb="112">
      <t>ジョウキョウ</t>
    </rPh>
    <rPh sb="113" eb="115">
      <t>コンゴ</t>
    </rPh>
    <rPh sb="116" eb="117">
      <t>ツヅ</t>
    </rPh>
    <rPh sb="121" eb="123">
      <t>ヨソウ</t>
    </rPh>
    <rPh sb="134" eb="137">
      <t>サクネンド</t>
    </rPh>
    <rPh sb="138" eb="140">
      <t>ドウヨウ</t>
    </rPh>
    <rPh sb="141" eb="144">
      <t>コウサイヒ</t>
    </rPh>
    <rPh sb="144" eb="146">
      <t>ソウトウ</t>
    </rPh>
    <rPh sb="146" eb="147">
      <t>ガク</t>
    </rPh>
    <rPh sb="148" eb="150">
      <t>イッパン</t>
    </rPh>
    <rPh sb="150" eb="152">
      <t>カイケイ</t>
    </rPh>
    <rPh sb="154" eb="156">
      <t>クリイ</t>
    </rPh>
    <rPh sb="162" eb="164">
      <t>ヒリツ</t>
    </rPh>
    <rPh sb="174" eb="175">
      <t>タ</t>
    </rPh>
    <rPh sb="175" eb="177">
      <t>カイケイ</t>
    </rPh>
    <rPh sb="178" eb="180">
      <t>フタン</t>
    </rPh>
    <rPh sb="184" eb="186">
      <t>ジョウキョウ</t>
    </rPh>
    <rPh sb="195" eb="197">
      <t>ケイヒ</t>
    </rPh>
    <rPh sb="197" eb="199">
      <t>カイシュウ</t>
    </rPh>
    <rPh sb="199" eb="200">
      <t>リツ</t>
    </rPh>
    <rPh sb="214" eb="217">
      <t>シヨウリョウ</t>
    </rPh>
    <rPh sb="217" eb="219">
      <t>シュウニュウ</t>
    </rPh>
    <rPh sb="221" eb="222">
      <t>マカナ</t>
    </rPh>
    <rPh sb="230" eb="231">
      <t>ワ</t>
    </rPh>
    <rPh sb="234" eb="236">
      <t>オスイ</t>
    </rPh>
    <rPh sb="236" eb="238">
      <t>ショリ</t>
    </rPh>
    <rPh sb="238" eb="239">
      <t>ヒ</t>
    </rPh>
    <rPh sb="240" eb="242">
      <t>ウンエイ</t>
    </rPh>
    <rPh sb="242" eb="243">
      <t>ホ</t>
    </rPh>
    <rPh sb="248" eb="250">
      <t>イッパン</t>
    </rPh>
    <rPh sb="250" eb="252">
      <t>カイケイ</t>
    </rPh>
    <rPh sb="254" eb="256">
      <t>クリイ</t>
    </rPh>
    <rPh sb="263" eb="265">
      <t>ネンド</t>
    </rPh>
    <rPh sb="266" eb="268">
      <t>オスイ</t>
    </rPh>
    <rPh sb="268" eb="270">
      <t>ショリ</t>
    </rPh>
    <rPh sb="270" eb="272">
      <t>シセツ</t>
    </rPh>
    <rPh sb="273" eb="275">
      <t>ホシュ</t>
    </rPh>
    <rPh sb="275" eb="277">
      <t>テンケン</t>
    </rPh>
    <rPh sb="278" eb="279">
      <t>ヨウ</t>
    </rPh>
    <rPh sb="281" eb="283">
      <t>ヒヨウ</t>
    </rPh>
    <rPh sb="284" eb="286">
      <t>ハッセイ</t>
    </rPh>
    <rPh sb="291" eb="294">
      <t>ゼンネンド</t>
    </rPh>
    <rPh sb="295" eb="296">
      <t>クラ</t>
    </rPh>
    <rPh sb="298" eb="300">
      <t>ケイヒ</t>
    </rPh>
    <rPh sb="300" eb="302">
      <t>カイシュウ</t>
    </rPh>
    <rPh sb="302" eb="303">
      <t>リツ</t>
    </rPh>
    <rPh sb="304" eb="305">
      <t>サ</t>
    </rPh>
    <rPh sb="316" eb="319">
      <t>サクネンド</t>
    </rPh>
    <rPh sb="320" eb="321">
      <t>クラ</t>
    </rPh>
    <rPh sb="323" eb="325">
      <t>ゾウカ</t>
    </rPh>
    <rPh sb="330" eb="331">
      <t>オモ</t>
    </rPh>
    <rPh sb="332" eb="334">
      <t>ヨウイン</t>
    </rPh>
    <rPh sb="338" eb="340">
      <t>イジ</t>
    </rPh>
    <rPh sb="340" eb="342">
      <t>カンリ</t>
    </rPh>
    <rPh sb="342" eb="343">
      <t>ヒ</t>
    </rPh>
    <rPh sb="344" eb="346">
      <t>ゾウカ</t>
    </rPh>
    <rPh sb="352" eb="355">
      <t>リヨウシャ</t>
    </rPh>
    <rPh sb="356" eb="358">
      <t>ゲンショウ</t>
    </rPh>
    <rPh sb="359" eb="360">
      <t>トモナ</t>
    </rPh>
    <rPh sb="362" eb="364">
      <t>ユウシュウ</t>
    </rPh>
    <rPh sb="364" eb="366">
      <t>スイリョウ</t>
    </rPh>
    <rPh sb="367" eb="369">
      <t>ゲンショウ</t>
    </rPh>
    <rPh sb="380" eb="383">
      <t>サクネンド</t>
    </rPh>
    <rPh sb="384" eb="385">
      <t>クラ</t>
    </rPh>
    <rPh sb="387" eb="389">
      <t>ゲンショウ</t>
    </rPh>
    <rPh sb="394" eb="396">
      <t>ゼンゼン</t>
    </rPh>
    <rPh sb="396" eb="398">
      <t>ネンド</t>
    </rPh>
    <rPh sb="400" eb="402">
      <t>ゲンショウ</t>
    </rPh>
    <rPh sb="402" eb="404">
      <t>ケイコウ</t>
    </rPh>
    <rPh sb="411" eb="413">
      <t>ユウシュウ</t>
    </rPh>
    <rPh sb="413" eb="415">
      <t>スイリョウ</t>
    </rPh>
    <rPh sb="416" eb="418">
      <t>ゲンショウ</t>
    </rPh>
    <rPh sb="425" eb="427">
      <t>ゲンイン</t>
    </rPh>
    <rPh sb="428" eb="429">
      <t>カンガ</t>
    </rPh>
    <rPh sb="434" eb="437">
      <t>リヨウシャ</t>
    </rPh>
    <rPh sb="438" eb="440">
      <t>ゲンショウ</t>
    </rPh>
    <rPh sb="441" eb="443">
      <t>エイキョウ</t>
    </rPh>
    <rPh sb="445" eb="447">
      <t>シヒョウ</t>
    </rPh>
    <rPh sb="453" eb="455">
      <t>ケンチョ</t>
    </rPh>
    <rPh sb="456" eb="458">
      <t>ゲンショウ</t>
    </rPh>
    <rPh sb="468" eb="470">
      <t>チュウシ</t>
    </rPh>
    <rPh sb="485" eb="487">
      <t>ルイジ</t>
    </rPh>
    <rPh sb="487" eb="489">
      <t>ダンタイ</t>
    </rPh>
    <rPh sb="492" eb="493">
      <t>カ</t>
    </rPh>
    <rPh sb="497" eb="500">
      <t>サクネンド</t>
    </rPh>
    <rPh sb="501" eb="502">
      <t>クラ</t>
    </rPh>
    <rPh sb="505" eb="506">
      <t>オオ</t>
    </rPh>
    <rPh sb="508" eb="509">
      <t>サ</t>
    </rPh>
    <rPh sb="515" eb="517">
      <t>オスイ</t>
    </rPh>
    <rPh sb="517" eb="519">
      <t>ショリ</t>
    </rPh>
    <rPh sb="520" eb="522">
      <t>テキセツ</t>
    </rPh>
    <rPh sb="523" eb="524">
      <t>オコナ</t>
    </rPh>
    <rPh sb="530" eb="531">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</si>
</sst>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8648536"/>
        <c:axId val="11735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188648536"/>
        <c:axId val="117352888"/>
      </c:lineChart>
      <c:dateAx>
        <c:axId val="188648536"/>
        <c:scaling>
          <c:orientation val="minMax"/>
        </c:scaling>
        <c:delete val="1"/>
        <c:axPos val="b"/>
        <c:numFmt formatCode="ge" sourceLinked="1"/>
        <c:majorTickMark val="none"/>
        <c:minorTickMark val="none"/>
        <c:tickLblPos val="none"/>
        <c:crossAx val="117352888"/>
        <c:crosses val="autoZero"/>
        <c:auto val="1"/>
        <c:lblOffset val="100"/>
        <c:baseTimeUnit val="years"/>
      </c:dateAx>
      <c:valAx>
        <c:axId val="11735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4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45.8</c:v>
                </c:pt>
                <c:pt idx="1">
                  <c:v>46.22</c:v>
                </c:pt>
                <c:pt idx="2">
                  <c:v>48.32</c:v>
                </c:pt>
                <c:pt idx="3">
                  <c:v>46.22</c:v>
                </c:pt>
                <c:pt idx="4">
                  <c:v>42.44</c:v>
                </c:pt>
              </c:numCache>
            </c:numRef>
          </c:val>
        </c:ser>
        <c:dLbls>
          <c:showLegendKey val="0"/>
          <c:showVal val="0"/>
          <c:showCatName val="0"/>
          <c:showSerName val="0"/>
          <c:showPercent val="0"/>
          <c:showBubbleSize val="0"/>
        </c:dLbls>
        <c:gapWidth val="150"/>
        <c:axId val="188840760"/>
        <c:axId val="1888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188840760"/>
        <c:axId val="188841152"/>
      </c:lineChart>
      <c:dateAx>
        <c:axId val="188840760"/>
        <c:scaling>
          <c:orientation val="minMax"/>
        </c:scaling>
        <c:delete val="1"/>
        <c:axPos val="b"/>
        <c:numFmt formatCode="ge" sourceLinked="1"/>
        <c:majorTickMark val="none"/>
        <c:minorTickMark val="none"/>
        <c:tickLblPos val="none"/>
        <c:crossAx val="188841152"/>
        <c:crosses val="autoZero"/>
        <c:auto val="1"/>
        <c:lblOffset val="100"/>
        <c:baseTimeUnit val="years"/>
      </c:dateAx>
      <c:valAx>
        <c:axId val="1888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4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84.22</c:v>
                </c:pt>
                <c:pt idx="1">
                  <c:v>86.17</c:v>
                </c:pt>
                <c:pt idx="2">
                  <c:v>86.34</c:v>
                </c:pt>
                <c:pt idx="3">
                  <c:v>86.08</c:v>
                </c:pt>
                <c:pt idx="4">
                  <c:v>87.56</c:v>
                </c:pt>
              </c:numCache>
            </c:numRef>
          </c:val>
        </c:ser>
        <c:dLbls>
          <c:showLegendKey val="0"/>
          <c:showVal val="0"/>
          <c:showCatName val="0"/>
          <c:showSerName val="0"/>
          <c:showPercent val="0"/>
          <c:showBubbleSize val="0"/>
        </c:dLbls>
        <c:gapWidth val="150"/>
        <c:axId val="188842328"/>
        <c:axId val="1888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188842328"/>
        <c:axId val="188842720"/>
      </c:lineChart>
      <c:dateAx>
        <c:axId val="188842328"/>
        <c:scaling>
          <c:orientation val="minMax"/>
        </c:scaling>
        <c:delete val="1"/>
        <c:axPos val="b"/>
        <c:numFmt formatCode="ge" sourceLinked="1"/>
        <c:majorTickMark val="none"/>
        <c:minorTickMark val="none"/>
        <c:tickLblPos val="none"/>
        <c:crossAx val="188842720"/>
        <c:crosses val="autoZero"/>
        <c:auto val="1"/>
        <c:lblOffset val="100"/>
        <c:baseTimeUnit val="years"/>
      </c:dateAx>
      <c:valAx>
        <c:axId val="1888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4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99.98</c:v>
                </c:pt>
                <c:pt idx="1">
                  <c:v>100.04</c:v>
                </c:pt>
                <c:pt idx="2">
                  <c:v>100.12</c:v>
                </c:pt>
                <c:pt idx="3">
                  <c:v>114.39</c:v>
                </c:pt>
                <c:pt idx="4">
                  <c:v>102.56</c:v>
                </c:pt>
              </c:numCache>
            </c:numRef>
          </c:val>
        </c:ser>
        <c:dLbls>
          <c:showLegendKey val="0"/>
          <c:showVal val="0"/>
          <c:showCatName val="0"/>
          <c:showSerName val="0"/>
          <c:showPercent val="0"/>
          <c:showBubbleSize val="0"/>
        </c:dLbls>
        <c:gapWidth val="150"/>
        <c:axId val="187823736"/>
        <c:axId val="18844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823736"/>
        <c:axId val="188446264"/>
      </c:lineChart>
      <c:dateAx>
        <c:axId val="187823736"/>
        <c:scaling>
          <c:orientation val="minMax"/>
        </c:scaling>
        <c:delete val="1"/>
        <c:axPos val="b"/>
        <c:numFmt formatCode="ge" sourceLinked="1"/>
        <c:majorTickMark val="none"/>
        <c:minorTickMark val="none"/>
        <c:tickLblPos val="none"/>
        <c:crossAx val="188446264"/>
        <c:crosses val="autoZero"/>
        <c:auto val="1"/>
        <c:lblOffset val="100"/>
        <c:baseTimeUnit val="years"/>
      </c:dateAx>
      <c:valAx>
        <c:axId val="18844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2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490080"/>
        <c:axId val="1884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490080"/>
        <c:axId val="188490464"/>
      </c:lineChart>
      <c:dateAx>
        <c:axId val="188490080"/>
        <c:scaling>
          <c:orientation val="minMax"/>
        </c:scaling>
        <c:delete val="1"/>
        <c:axPos val="b"/>
        <c:numFmt formatCode="ge" sourceLinked="1"/>
        <c:majorTickMark val="none"/>
        <c:minorTickMark val="none"/>
        <c:tickLblPos val="none"/>
        <c:crossAx val="188490464"/>
        <c:crosses val="autoZero"/>
        <c:auto val="1"/>
        <c:lblOffset val="100"/>
        <c:baseTimeUnit val="years"/>
      </c:dateAx>
      <c:valAx>
        <c:axId val="1884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508840"/>
        <c:axId val="18847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508840"/>
        <c:axId val="188476848"/>
      </c:lineChart>
      <c:dateAx>
        <c:axId val="188508840"/>
        <c:scaling>
          <c:orientation val="minMax"/>
        </c:scaling>
        <c:delete val="1"/>
        <c:axPos val="b"/>
        <c:numFmt formatCode="ge" sourceLinked="1"/>
        <c:majorTickMark val="none"/>
        <c:minorTickMark val="none"/>
        <c:tickLblPos val="none"/>
        <c:crossAx val="188476848"/>
        <c:crosses val="autoZero"/>
        <c:auto val="1"/>
        <c:lblOffset val="100"/>
        <c:baseTimeUnit val="years"/>
      </c:dateAx>
      <c:valAx>
        <c:axId val="18847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0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585072"/>
        <c:axId val="18858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585072"/>
        <c:axId val="188585464"/>
      </c:lineChart>
      <c:dateAx>
        <c:axId val="188585072"/>
        <c:scaling>
          <c:orientation val="minMax"/>
        </c:scaling>
        <c:delete val="1"/>
        <c:axPos val="b"/>
        <c:numFmt formatCode="ge" sourceLinked="1"/>
        <c:majorTickMark val="none"/>
        <c:minorTickMark val="none"/>
        <c:tickLblPos val="none"/>
        <c:crossAx val="188585464"/>
        <c:crosses val="autoZero"/>
        <c:auto val="1"/>
        <c:lblOffset val="100"/>
        <c:baseTimeUnit val="years"/>
      </c:dateAx>
      <c:valAx>
        <c:axId val="18858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8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586640"/>
        <c:axId val="18858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586640"/>
        <c:axId val="188587032"/>
      </c:lineChart>
      <c:dateAx>
        <c:axId val="188586640"/>
        <c:scaling>
          <c:orientation val="minMax"/>
        </c:scaling>
        <c:delete val="1"/>
        <c:axPos val="b"/>
        <c:numFmt formatCode="ge" sourceLinked="1"/>
        <c:majorTickMark val="none"/>
        <c:minorTickMark val="none"/>
        <c:tickLblPos val="none"/>
        <c:crossAx val="188587032"/>
        <c:crosses val="autoZero"/>
        <c:auto val="1"/>
        <c:lblOffset val="100"/>
        <c:baseTimeUnit val="years"/>
      </c:dateAx>
      <c:valAx>
        <c:axId val="18858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8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8677008"/>
        <c:axId val="18867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188677008"/>
        <c:axId val="188677400"/>
      </c:lineChart>
      <c:dateAx>
        <c:axId val="188677008"/>
        <c:scaling>
          <c:orientation val="minMax"/>
        </c:scaling>
        <c:delete val="1"/>
        <c:axPos val="b"/>
        <c:numFmt formatCode="ge" sourceLinked="1"/>
        <c:majorTickMark val="none"/>
        <c:minorTickMark val="none"/>
        <c:tickLblPos val="none"/>
        <c:crossAx val="188677400"/>
        <c:crosses val="autoZero"/>
        <c:auto val="1"/>
        <c:lblOffset val="100"/>
        <c:baseTimeUnit val="years"/>
      </c:dateAx>
      <c:valAx>
        <c:axId val="18867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7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86.4</c:v>
                </c:pt>
                <c:pt idx="1">
                  <c:v>100.08</c:v>
                </c:pt>
                <c:pt idx="2">
                  <c:v>86.04</c:v>
                </c:pt>
                <c:pt idx="3">
                  <c:v>76.77</c:v>
                </c:pt>
                <c:pt idx="4">
                  <c:v>62.83</c:v>
                </c:pt>
              </c:numCache>
            </c:numRef>
          </c:val>
        </c:ser>
        <c:dLbls>
          <c:showLegendKey val="0"/>
          <c:showVal val="0"/>
          <c:showCatName val="0"/>
          <c:showSerName val="0"/>
          <c:showPercent val="0"/>
          <c:showBubbleSize val="0"/>
        </c:dLbls>
        <c:gapWidth val="150"/>
        <c:axId val="188678576"/>
        <c:axId val="18867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188678576"/>
        <c:axId val="188678968"/>
      </c:lineChart>
      <c:dateAx>
        <c:axId val="188678576"/>
        <c:scaling>
          <c:orientation val="minMax"/>
        </c:scaling>
        <c:delete val="1"/>
        <c:axPos val="b"/>
        <c:numFmt formatCode="ge" sourceLinked="1"/>
        <c:majorTickMark val="none"/>
        <c:minorTickMark val="none"/>
        <c:tickLblPos val="none"/>
        <c:crossAx val="188678968"/>
        <c:crosses val="autoZero"/>
        <c:auto val="1"/>
        <c:lblOffset val="100"/>
        <c:baseTimeUnit val="years"/>
      </c:dateAx>
      <c:valAx>
        <c:axId val="18867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7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256.70999999999998</c:v>
                </c:pt>
                <c:pt idx="1">
                  <c:v>218.57</c:v>
                </c:pt>
                <c:pt idx="2">
                  <c:v>244.95</c:v>
                </c:pt>
                <c:pt idx="3">
                  <c:v>283.2</c:v>
                </c:pt>
                <c:pt idx="4">
                  <c:v>373.21</c:v>
                </c:pt>
              </c:numCache>
            </c:numRef>
          </c:val>
        </c:ser>
        <c:dLbls>
          <c:showLegendKey val="0"/>
          <c:showVal val="0"/>
          <c:showCatName val="0"/>
          <c:showSerName val="0"/>
          <c:showPercent val="0"/>
          <c:showBubbleSize val="0"/>
        </c:dLbls>
        <c:gapWidth val="150"/>
        <c:axId val="188680144"/>
        <c:axId val="18868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188680144"/>
        <c:axId val="188680536"/>
      </c:lineChart>
      <c:dateAx>
        <c:axId val="188680144"/>
        <c:scaling>
          <c:orientation val="minMax"/>
        </c:scaling>
        <c:delete val="1"/>
        <c:axPos val="b"/>
        <c:numFmt formatCode="ge" sourceLinked="1"/>
        <c:majorTickMark val="none"/>
        <c:minorTickMark val="none"/>
        <c:tickLblPos val="none"/>
        <c:crossAx val="188680536"/>
        <c:crosses val="autoZero"/>
        <c:auto val="1"/>
        <c:lblOffset val="100"/>
        <c:baseTimeUnit val="years"/>
      </c:dateAx>
      <c:valAx>
        <c:axId val="18868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8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0"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愛媛県　砥部町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21596</v>
      </c>
      <c r="AM8" s="50"/>
      <c r="AN8" s="50"/>
      <c r="AO8" s="50"/>
      <c r="AP8" s="50"/>
      <c r="AQ8" s="50"/>
      <c r="AR8" s="50"/>
      <c r="AS8" s="50"/>
      <c r="AT8" s="45">
        <f>データ!T6</f>
        <v>101.59</v>
      </c>
      <c r="AU8" s="45"/>
      <c r="AV8" s="45"/>
      <c r="AW8" s="45"/>
      <c r="AX8" s="45"/>
      <c r="AY8" s="45"/>
      <c r="AZ8" s="45"/>
      <c r="BA8" s="45"/>
      <c r="BB8" s="45">
        <f>データ!U6</f>
        <v>212.58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1.87</v>
      </c>
      <c r="Q10" s="45"/>
      <c r="R10" s="45"/>
      <c r="S10" s="45"/>
      <c r="T10" s="45"/>
      <c r="U10" s="45"/>
      <c r="V10" s="45"/>
      <c r="W10" s="45">
        <f>データ!Q6</f>
        <v>100</v>
      </c>
      <c r="X10" s="45"/>
      <c r="Y10" s="45"/>
      <c r="Z10" s="45"/>
      <c r="AA10" s="45"/>
      <c r="AB10" s="45"/>
      <c r="AC10" s="45"/>
      <c r="AD10" s="50">
        <f>データ!R6</f>
        <v>3720</v>
      </c>
      <c r="AE10" s="50"/>
      <c r="AF10" s="50"/>
      <c r="AG10" s="50"/>
      <c r="AH10" s="50"/>
      <c r="AI10" s="50"/>
      <c r="AJ10" s="50"/>
      <c r="AK10" s="2"/>
      <c r="AL10" s="50">
        <f>データ!V6</f>
        <v>402</v>
      </c>
      <c r="AM10" s="50"/>
      <c r="AN10" s="50"/>
      <c r="AO10" s="50"/>
      <c r="AP10" s="50"/>
      <c r="AQ10" s="50"/>
      <c r="AR10" s="50"/>
      <c r="AS10" s="50"/>
      <c r="AT10" s="45">
        <f>データ!W6</f>
        <v>0.32</v>
      </c>
      <c r="AU10" s="45"/>
      <c r="AV10" s="45"/>
      <c r="AW10" s="45"/>
      <c r="AX10" s="45"/>
      <c r="AY10" s="45"/>
      <c r="AZ10" s="45"/>
      <c r="BA10" s="45"/>
      <c r="BB10" s="45">
        <f>データ!X6</f>
        <v>1256.25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384020</v>
      </c>
      <c r="D6" s="33">
        <f t="shared" si="3"/>
        <v>47</v>
      </c>
      <c r="E6" s="33">
        <f t="shared" si="3"/>
        <v>17</v>
      </c>
      <c r="F6" s="33">
        <f t="shared" si="3"/>
        <v>5</v>
      </c>
      <c r="G6" s="33">
        <f t="shared" si="3"/>
        <v>0</v>
      </c>
      <c r="H6" s="33" t="str">
        <f t="shared" si="3"/>
        <v>愛媛県　砥部町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1.87</v>
      </c>
      <c r="Q6" s="34">
        <f t="shared" si="3"/>
        <v>100</v>
      </c>
      <c r="R6" s="34">
        <f t="shared" si="3"/>
        <v>3720</v>
      </c>
      <c r="S6" s="34">
        <f t="shared" si="3"/>
        <v>21596</v>
      </c>
      <c r="T6" s="34">
        <f t="shared" si="3"/>
        <v>101.59</v>
      </c>
      <c r="U6" s="34">
        <f t="shared" si="3"/>
        <v>212.58</v>
      </c>
      <c r="V6" s="34">
        <f t="shared" si="3"/>
        <v>402</v>
      </c>
      <c r="W6" s="34">
        <f t="shared" si="3"/>
        <v>0.32</v>
      </c>
      <c r="X6" s="34">
        <f t="shared" si="3"/>
        <v>1256.25</v>
      </c>
      <c r="Y6" s="35">
        <f>IF(Y7="",NA(),Y7)</f>
        <v>99.98</v>
      </c>
      <c r="Z6" s="35">
        <f t="shared" ref="Z6:AH6" si="4">IF(Z7="",NA(),Z7)</f>
        <v>100.04</v>
      </c>
      <c r="AA6" s="35">
        <f t="shared" si="4"/>
        <v>100.12</v>
      </c>
      <c r="AB6" s="35">
        <f t="shared" si="4"/>
        <v>114.39</v>
      </c>
      <c r="AC6" s="35">
        <f t="shared" si="4"/>
        <v>102.56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86.4</v>
      </c>
      <c r="BR6" s="35">
        <f t="shared" ref="BR6:BZ6" si="8">IF(BR7="",NA(),BR7)</f>
        <v>100.08</v>
      </c>
      <c r="BS6" s="35">
        <f t="shared" si="8"/>
        <v>86.04</v>
      </c>
      <c r="BT6" s="35">
        <f t="shared" si="8"/>
        <v>76.77</v>
      </c>
      <c r="BU6" s="35">
        <f t="shared" si="8"/>
        <v>62.83</v>
      </c>
      <c r="BV6" s="35">
        <f t="shared" si="8"/>
        <v>42.48</v>
      </c>
      <c r="BW6" s="35">
        <f t="shared" si="8"/>
        <v>41.04</v>
      </c>
      <c r="BX6" s="35">
        <f t="shared" si="8"/>
        <v>41.08</v>
      </c>
      <c r="BY6" s="35">
        <f t="shared" si="8"/>
        <v>52.19</v>
      </c>
      <c r="BZ6" s="35">
        <f t="shared" si="8"/>
        <v>55.32</v>
      </c>
      <c r="CA6" s="34" t="str">
        <f>IF(CA7="","",IF(CA7="-","【-】","【"&amp;SUBSTITUTE(TEXT(CA7,"#,##0.00"),"-","△")&amp;"】"))</f>
        <v>【55.73】</v>
      </c>
      <c r="CB6" s="35">
        <f>IF(CB7="",NA(),CB7)</f>
        <v>256.70999999999998</v>
      </c>
      <c r="CC6" s="35">
        <f t="shared" ref="CC6:CK6" si="9">IF(CC7="",NA(),CC7)</f>
        <v>218.57</v>
      </c>
      <c r="CD6" s="35">
        <f t="shared" si="9"/>
        <v>244.95</v>
      </c>
      <c r="CE6" s="35">
        <f t="shared" si="9"/>
        <v>283.2</v>
      </c>
      <c r="CF6" s="35">
        <f t="shared" si="9"/>
        <v>373.21</v>
      </c>
      <c r="CG6" s="35">
        <f t="shared" si="9"/>
        <v>343.8</v>
      </c>
      <c r="CH6" s="35">
        <f t="shared" si="9"/>
        <v>357.08</v>
      </c>
      <c r="CI6" s="35">
        <f t="shared" si="9"/>
        <v>378.08</v>
      </c>
      <c r="CJ6" s="35">
        <f t="shared" si="9"/>
        <v>296.14</v>
      </c>
      <c r="CK6" s="35">
        <f t="shared" si="9"/>
        <v>283.17</v>
      </c>
      <c r="CL6" s="34" t="str">
        <f>IF(CL7="","",IF(CL7="-","【-】","【"&amp;SUBSTITUTE(TEXT(CL7,"#,##0.00"),"-","△")&amp;"】"))</f>
        <v>【276.78】</v>
      </c>
      <c r="CM6" s="35">
        <f>IF(CM7="",NA(),CM7)</f>
        <v>45.8</v>
      </c>
      <c r="CN6" s="35">
        <f t="shared" ref="CN6:CV6" si="10">IF(CN7="",NA(),CN7)</f>
        <v>46.22</v>
      </c>
      <c r="CO6" s="35">
        <f t="shared" si="10"/>
        <v>48.32</v>
      </c>
      <c r="CP6" s="35">
        <f t="shared" si="10"/>
        <v>46.22</v>
      </c>
      <c r="CQ6" s="35">
        <f t="shared" si="10"/>
        <v>42.44</v>
      </c>
      <c r="CR6" s="35">
        <f t="shared" si="10"/>
        <v>46.06</v>
      </c>
      <c r="CS6" s="35">
        <f t="shared" si="10"/>
        <v>45.95</v>
      </c>
      <c r="CT6" s="35">
        <f t="shared" si="10"/>
        <v>44.69</v>
      </c>
      <c r="CU6" s="35">
        <f t="shared" si="10"/>
        <v>52.31</v>
      </c>
      <c r="CV6" s="35">
        <f t="shared" si="10"/>
        <v>60.65</v>
      </c>
      <c r="CW6" s="34" t="str">
        <f>IF(CW7="","",IF(CW7="-","【-】","【"&amp;SUBSTITUTE(TEXT(CW7,"#,##0.00"),"-","△")&amp;"】"))</f>
        <v>【59.15】</v>
      </c>
      <c r="CX6" s="35">
        <f>IF(CX7="",NA(),CX7)</f>
        <v>84.22</v>
      </c>
      <c r="CY6" s="35">
        <f t="shared" ref="CY6:DG6" si="11">IF(CY7="",NA(),CY7)</f>
        <v>86.17</v>
      </c>
      <c r="CZ6" s="35">
        <f t="shared" si="11"/>
        <v>86.34</v>
      </c>
      <c r="DA6" s="35">
        <f t="shared" si="11"/>
        <v>86.08</v>
      </c>
      <c r="DB6" s="35">
        <f t="shared" si="11"/>
        <v>87.56</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c r="A7" s="28"/>
      <c r="B7" s="37">
        <v>2016</v>
      </c>
      <c r="C7" s="37">
        <v>384020</v>
      </c>
      <c r="D7" s="37">
        <v>47</v>
      </c>
      <c r="E7" s="37">
        <v>17</v>
      </c>
      <c r="F7" s="37">
        <v>5</v>
      </c>
      <c r="G7" s="37">
        <v>0</v>
      </c>
      <c r="H7" s="37" t="s">
        <v>110</v>
      </c>
      <c r="I7" s="37" t="s">
        <v>111</v>
      </c>
      <c r="J7" s="37" t="s">
        <v>112</v>
      </c>
      <c r="K7" s="37" t="s">
        <v>113</v>
      </c>
      <c r="L7" s="37" t="s">
        <v>114</v>
      </c>
      <c r="M7" s="37"/>
      <c r="N7" s="38" t="s">
        <v>115</v>
      </c>
      <c r="O7" s="38" t="s">
        <v>116</v>
      </c>
      <c r="P7" s="38">
        <v>1.87</v>
      </c>
      <c r="Q7" s="38">
        <v>100</v>
      </c>
      <c r="R7" s="38">
        <v>3720</v>
      </c>
      <c r="S7" s="38">
        <v>21596</v>
      </c>
      <c r="T7" s="38">
        <v>101.59</v>
      </c>
      <c r="U7" s="38">
        <v>212.58</v>
      </c>
      <c r="V7" s="38">
        <v>402</v>
      </c>
      <c r="W7" s="38">
        <v>0.32</v>
      </c>
      <c r="X7" s="38">
        <v>1256.25</v>
      </c>
      <c r="Y7" s="38">
        <v>99.98</v>
      </c>
      <c r="Z7" s="38">
        <v>100.04</v>
      </c>
      <c r="AA7" s="38">
        <v>100.12</v>
      </c>
      <c r="AB7" s="38">
        <v>114.39</v>
      </c>
      <c r="AC7" s="38">
        <v>102.56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1161.05</v>
      </c>
      <c r="BN7" s="38">
        <v>1081.8</v>
      </c>
      <c r="BO7" s="38">
        <v>974.93</v>
      </c>
      <c r="BP7" s="38">
        <v>914.53</v>
      </c>
      <c r="BQ7" s="38">
        <v>86.4</v>
      </c>
      <c r="BR7" s="38">
        <v>100.08</v>
      </c>
      <c r="BS7" s="38">
        <v>86.04</v>
      </c>
      <c r="BT7" s="38">
        <v>76.77</v>
      </c>
      <c r="BU7" s="38">
        <v>62.83</v>
      </c>
      <c r="BV7" s="38">
        <v>42.48</v>
      </c>
      <c r="BW7" s="38">
        <v>41.04</v>
      </c>
      <c r="BX7" s="38">
        <v>41.08</v>
      </c>
      <c r="BY7" s="38">
        <v>52.19</v>
      </c>
      <c r="BZ7" s="38">
        <v>55.32</v>
      </c>
      <c r="CA7" s="38">
        <v>55.73</v>
      </c>
      <c r="CB7" s="38">
        <v>256.70999999999998</v>
      </c>
      <c r="CC7" s="38">
        <v>218.57</v>
      </c>
      <c r="CD7" s="38">
        <v>244.95</v>
      </c>
      <c r="CE7" s="38">
        <v>283.2</v>
      </c>
      <c r="CF7" s="38">
        <v>373.21</v>
      </c>
      <c r="CG7" s="38">
        <v>343.8</v>
      </c>
      <c r="CH7" s="38">
        <v>357.08</v>
      </c>
      <c r="CI7" s="38">
        <v>378.08</v>
      </c>
      <c r="CJ7" s="38">
        <v>296.14</v>
      </c>
      <c r="CK7" s="38">
        <v>283.17</v>
      </c>
      <c r="CL7" s="38">
        <v>276.77999999999997</v>
      </c>
      <c r="CM7" s="38">
        <v>45.8</v>
      </c>
      <c r="CN7" s="38">
        <v>46.22</v>
      </c>
      <c r="CO7" s="38">
        <v>48.32</v>
      </c>
      <c r="CP7" s="38">
        <v>46.22</v>
      </c>
      <c r="CQ7" s="38">
        <v>42.44</v>
      </c>
      <c r="CR7" s="38">
        <v>46.06</v>
      </c>
      <c r="CS7" s="38">
        <v>45.95</v>
      </c>
      <c r="CT7" s="38">
        <v>44.69</v>
      </c>
      <c r="CU7" s="38">
        <v>52.31</v>
      </c>
      <c r="CV7" s="38">
        <v>60.65</v>
      </c>
      <c r="CW7" s="38">
        <v>59.15</v>
      </c>
      <c r="CX7" s="38">
        <v>84.22</v>
      </c>
      <c r="CY7" s="38">
        <v>86.17</v>
      </c>
      <c r="CZ7" s="38">
        <v>86.34</v>
      </c>
      <c r="DA7" s="38">
        <v>86.08</v>
      </c>
      <c r="DB7" s="38">
        <v>87.56</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C10729</cp:lastModifiedBy>
  <cp:lastPrinted>2018-02-01T01:49:53Z</cp:lastPrinted>
  <dcterms:created xsi:type="dcterms:W3CDTF">2017-12-25T02:32:48Z</dcterms:created>
  <dcterms:modified xsi:type="dcterms:W3CDTF">2018-02-01T04:57:29Z</dcterms:modified>
  <cp:category/>
</cp:coreProperties>
</file>