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ugesui-nas\上下水道課\gesui\下水道業務係★\住田バックアップ\報告物（町外）\経営比較分析\平成29年度\"/>
    </mc:Choice>
  </mc:AlternateContent>
  <workbookProtection workbookAlgorithmName="SHA-512" workbookHashValue="TuV4+MJHqanjN4F5o3VRfRi5o77LEcV3Gfmx0PSkVFIm2LcSTW0OjnlrvZ48KKsVUt0EqeSF93DL/AI483oqVA==" workbookSaltValue="xXzO0pD3tnvyoR4dHX6u+Q==" workbookSpinCount="100000"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 r="B8" i="4"/>
  <c r="D10" i="5" l="1"/>
  <c r="C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<sst xmlns="http://schemas.openxmlformats.org/spreadsheetml/2006/main" count="240" uniqueCount="126">
  <si>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</si>
  <si>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</si>
  <si>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</si>
  <si>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</si>
  <si>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</si>
  <si>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</si>
  <si>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</si>
  <si>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</si>
  <si>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</si>
  <si>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</si>
  <si>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</si>
  <si>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</si>
  <si>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</si>
  <si>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</si>
  <si>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</si>
  <si>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</si>
  <si>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</si>
  <si>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</si>
  <si>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</si>
  <si>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</si>
  <si>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</si>
  <si>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</si>
  <si>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</si>
  <si>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</si>
  <si>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</si>
  <si>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</si>
  <si>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</si>
  <si>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</si>
  <si>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</si>
  <si>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</si>
  <si>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</si>
  <si>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</si>
  <si>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</si>
  <si>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</si>
  <si>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</si>
  <si>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</si>
  <si>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</si>
  <si>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</si>
  <si>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</si>
  <si>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</si>
  <si>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</si>
  <si>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</si>
  <si>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</si>
  <si>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</si>
  <si>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</si>
  <si>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</si>
  <si>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</si>
  <si>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</si>
  <si>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</si>
  <si>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</si>
  <si>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</si>
  <si>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</si>
  <si>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</si>
  <si>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</si>
  <si>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</si>
  <si>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</si>
  <si>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</si>
  <si>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</si>
  <si>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</si>
  <si>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</si>
  <si>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</si>
  <si>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</si>
  <si>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</si>
  <si>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</si>
  <si>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</si>
  <si>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</si>
  <si>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</si>
  <si>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</si>
  <si>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</si>
  <si>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</si>
  <si>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</si>
  <si>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</si>
  <si>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</si>
  <si>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</si>
  <si>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</si>
  <si>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</si>
  <si>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</si>
  <si>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</si>
  <si>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</si>
  <si>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</si>
  <si>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</si>
  <si>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</si>
  <si>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</si>
  <si>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</si>
  <si>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</si>
  <si>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</si>
  <si>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</si>
  <si>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</si>
  <si>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</si>
  <si>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</si>
  <si>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</si>
  <si>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</si>
  <si>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</si>
  <si>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</si>
  <si>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</si>
  <si>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</si>
  <si>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</si>
  <si>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</si>
  <si>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</si>
  <si>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</si>
  <si>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</si>
  <si>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</si>
  <si>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</si>
  <si>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</si>
  <si>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</si>
  <si>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</si>
  <si>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</si>
  <si>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</si>
  <si>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</si>
  <si>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</si>
  <si>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松前町</t>
  </si>
  <si>
    <t>法非適用</t>
  </si>
  <si>
    <t>下水道事業</t>
  </si>
  <si>
    <t>公共下水道</t>
  </si>
  <si>
    <t>Cb2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</si>
  <si>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</si>
  <si>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</si>
  <si>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</si>
  <si>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</si>
  <si>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</si>
  <si>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</si>
  <si>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</si>
  <si>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平成14年3月31日の供用開始であり、各施設は比較的新しいため、管渠の老朽化は顕著ではない。</t>
    <phoneticPr fontId="4"/>
  </si>
  <si>
    <t>「1.経営の健全性・効率性」の数値については、類似団体平均値をやや下回っている傾向となっている。また、現在のところは施設の老朽化については本格的な更新時期に入っていない。
　今後については、老朽施設の維持管理費の支出増や、人口減・節水などの使用料収入への影響が考えられるため、公営業会計の導入による経営分析により、経営改善に向けた取組みについて検討が必要となる。</t>
    <rPh sb="149" eb="151">
      <t>ケイエイ</t>
    </rPh>
    <rPh sb="151" eb="153">
      <t>ブンセキ</t>
    </rPh>
    <phoneticPr fontId="4"/>
  </si>
  <si>
    <t>非設置</t>
    <rPh sb="0" eb="1">
      <t>ヒ</t>
    </rPh>
    <rPh sb="1" eb="3">
      <t>セッチ</t>
    </rPh>
    <phoneticPr fontId="4"/>
  </si>
  <si>
    <t>　「①収益的収支比率」は100%を下回っており、費用の一部は収益で賄い切れていない。これは供用開始前後の初期の施設建設のための起債借入の償還が続いているためである。
　「④企業債残高対事業費規模比率」については、類似団体平均値よりも低い数値となっており、債務残高については類似団体と比較して良好である。
　「⑤経費回収率」、「⑥汚水処理原価」、「⑦施設利用率」、「⑧水洗化率」について、　当町は接続戸数の増加に伴い使用料収入が増加しており、前年度より改善されているが、類似団体の数値が大幅に上昇したことにより、平均値を下回る結果となっている。</t>
    <rPh sb="116" eb="117">
      <t>ヒク</t>
    </rPh>
    <rPh sb="127" eb="129">
      <t>サイム</t>
    </rPh>
    <rPh sb="129" eb="131">
      <t>ザンダカ</t>
    </rPh>
    <rPh sb="136" eb="138">
      <t>ルイジ</t>
    </rPh>
    <rPh sb="138" eb="140">
      <t>ダンタイ</t>
    </rPh>
    <rPh sb="141" eb="143">
      <t>ヒカク</t>
    </rPh>
    <rPh sb="145" eb="147">
      <t>リョウコウ</t>
    </rPh>
    <rPh sb="197" eb="199">
      <t>セツゾク</t>
    </rPh>
    <rPh sb="199" eb="201">
      <t>コスウ</t>
    </rPh>
    <rPh sb="202" eb="204">
      <t>ゾウカ</t>
    </rPh>
    <rPh sb="205" eb="206">
      <t>トモナ</t>
    </rPh>
    <rPh sb="207" eb="210">
      <t>シヨウリョウ</t>
    </rPh>
    <rPh sb="210" eb="212">
      <t>シュウニュウ</t>
    </rPh>
    <rPh sb="213" eb="215">
      <t>ゾウカ</t>
    </rPh>
    <rPh sb="220" eb="223">
      <t>ゼンネンド</t>
    </rPh>
    <rPh sb="225" eb="227">
      <t>カイゼン</t>
    </rPh>
    <rPh sb="239" eb="241">
      <t>スウチ</t>
    </rPh>
    <rPh sb="242" eb="244">
      <t>オオハバ</t>
    </rPh>
    <rPh sb="259" eb="261">
      <t>シタマワ</t>
    </rPh>
    <rPh sb="262" eb="264">
      <t>ケッカ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</si>
</sst>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2" xfId="1" applyNumberFormat="1" applyFont="1" applyFill="1" applyBorder="1" applyAlignment="1" applyProtection="1">
      <alignment horizontal="center" vertical="center"/>
      <protection locked="0"/>
    </xf>
    <xf numFmtId="0" fontId="5" fillId="0" borderId="6"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top" wrapText="1"/>
      <protection locked="0"/>
    </xf>
    <xf numFmtId="0" fontId="5" fillId="0" borderId="7" xfId="1" applyFont="1" applyFill="1" applyBorder="1" applyAlignment="1" applyProtection="1">
      <alignment horizontal="left" vertical="top" wrapText="1"/>
      <protection locked="0"/>
    </xf>
    <xf numFmtId="0" fontId="5" fillId="0" borderId="8" xfId="1" applyFont="1" applyFill="1" applyBorder="1" applyAlignment="1" applyProtection="1">
      <alignment horizontal="left" vertical="top" wrapText="1"/>
      <protection locked="0"/>
    </xf>
    <xf numFmtId="0" fontId="5" fillId="0" borderId="1" xfId="1" applyFont="1" applyFill="1" applyBorder="1" applyAlignment="1" applyProtection="1">
      <alignment horizontal="left" vertical="top" wrapText="1"/>
      <protection locked="0"/>
    </xf>
    <xf numFmtId="0" fontId="5" fillId="0" borderId="9" xfId="1" applyFont="1" applyFill="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5196456"/>
        <c:axId val="56519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0.74</c:v>
                </c:pt>
                <c:pt idx="2">
                  <c:v>0.57999999999999996</c:v>
                </c:pt>
                <c:pt idx="3">
                  <c:v>0.01</c:v>
                </c:pt>
                <c:pt idx="4">
                  <c:v>0.19</c:v>
                </c:pt>
              </c:numCache>
            </c:numRef>
          </c:val>
          <c:smooth val="0"/>
        </c:ser>
        <c:dLbls>
          <c:showLegendKey val="0"/>
          <c:showVal val="0"/>
          <c:showCatName val="0"/>
          <c:showSerName val="0"/>
          <c:showPercent val="0"/>
          <c:showBubbleSize val="0"/>
        </c:dLbls>
        <c:marker val="1"/>
        <c:smooth val="0"/>
        <c:axId val="565196456"/>
        <c:axId val="565196848"/>
      </c:lineChart>
      <c:dateAx>
        <c:axId val="565196456"/>
        <c:scaling>
          <c:orientation val="minMax"/>
        </c:scaling>
        <c:delete val="1"/>
        <c:axPos val="b"/>
        <c:numFmt formatCode="ge" sourceLinked="1"/>
        <c:majorTickMark val="none"/>
        <c:minorTickMark val="none"/>
        <c:tickLblPos val="none"/>
        <c:crossAx val="565196848"/>
        <c:crosses val="autoZero"/>
        <c:auto val="1"/>
        <c:lblOffset val="100"/>
        <c:baseTimeUnit val="years"/>
      </c:dateAx>
      <c:valAx>
        <c:axId val="56519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19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40.06</c:v>
                </c:pt>
                <c:pt idx="1">
                  <c:v>41.67</c:v>
                </c:pt>
                <c:pt idx="2">
                  <c:v>42.55</c:v>
                </c:pt>
                <c:pt idx="3">
                  <c:v>42.45</c:v>
                </c:pt>
                <c:pt idx="4">
                  <c:v>43.57</c:v>
                </c:pt>
              </c:numCache>
            </c:numRef>
          </c:val>
        </c:ser>
        <c:dLbls>
          <c:showLegendKey val="0"/>
          <c:showVal val="0"/>
          <c:showCatName val="0"/>
          <c:showSerName val="0"/>
          <c:showPercent val="0"/>
          <c:showBubbleSize val="0"/>
        </c:dLbls>
        <c:gapWidth val="150"/>
        <c:axId val="271491632"/>
        <c:axId val="27149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45.25</c:v>
                </c:pt>
                <c:pt idx="1">
                  <c:v>37.36</c:v>
                </c:pt>
                <c:pt idx="2">
                  <c:v>42.07</c:v>
                </c:pt>
                <c:pt idx="3">
                  <c:v>37.950000000000003</c:v>
                </c:pt>
                <c:pt idx="4">
                  <c:v>51.05</c:v>
                </c:pt>
              </c:numCache>
            </c:numRef>
          </c:val>
          <c:smooth val="0"/>
        </c:ser>
        <c:dLbls>
          <c:showLegendKey val="0"/>
          <c:showVal val="0"/>
          <c:showCatName val="0"/>
          <c:showSerName val="0"/>
          <c:showPercent val="0"/>
          <c:showBubbleSize val="0"/>
        </c:dLbls>
        <c:marker val="1"/>
        <c:smooth val="0"/>
        <c:axId val="271491632"/>
        <c:axId val="271492024"/>
      </c:lineChart>
      <c:dateAx>
        <c:axId val="271491632"/>
        <c:scaling>
          <c:orientation val="minMax"/>
        </c:scaling>
        <c:delete val="1"/>
        <c:axPos val="b"/>
        <c:numFmt formatCode="ge" sourceLinked="1"/>
        <c:majorTickMark val="none"/>
        <c:minorTickMark val="none"/>
        <c:tickLblPos val="none"/>
        <c:crossAx val="271492024"/>
        <c:crosses val="autoZero"/>
        <c:auto val="1"/>
        <c:lblOffset val="100"/>
        <c:baseTimeUnit val="years"/>
      </c:dateAx>
      <c:valAx>
        <c:axId val="27149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49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72.95</c:v>
                </c:pt>
                <c:pt idx="1">
                  <c:v>74.19</c:v>
                </c:pt>
                <c:pt idx="2">
                  <c:v>75.39</c:v>
                </c:pt>
                <c:pt idx="3">
                  <c:v>77</c:v>
                </c:pt>
                <c:pt idx="4">
                  <c:v>77.239999999999995</c:v>
                </c:pt>
              </c:numCache>
            </c:numRef>
          </c:val>
        </c:ser>
        <c:dLbls>
          <c:showLegendKey val="0"/>
          <c:showVal val="0"/>
          <c:showCatName val="0"/>
          <c:showSerName val="0"/>
          <c:showPercent val="0"/>
          <c:showBubbleSize val="0"/>
        </c:dLbls>
        <c:gapWidth val="150"/>
        <c:axId val="271493200"/>
        <c:axId val="27149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68.540000000000006</c:v>
                </c:pt>
                <c:pt idx="1">
                  <c:v>61.85</c:v>
                </c:pt>
                <c:pt idx="2">
                  <c:v>63.92</c:v>
                </c:pt>
                <c:pt idx="3">
                  <c:v>63.25</c:v>
                </c:pt>
                <c:pt idx="4">
                  <c:v>87.52</c:v>
                </c:pt>
              </c:numCache>
            </c:numRef>
          </c:val>
          <c:smooth val="0"/>
        </c:ser>
        <c:dLbls>
          <c:showLegendKey val="0"/>
          <c:showVal val="0"/>
          <c:showCatName val="0"/>
          <c:showSerName val="0"/>
          <c:showPercent val="0"/>
          <c:showBubbleSize val="0"/>
        </c:dLbls>
        <c:marker val="1"/>
        <c:smooth val="0"/>
        <c:axId val="271493200"/>
        <c:axId val="271493592"/>
      </c:lineChart>
      <c:dateAx>
        <c:axId val="271493200"/>
        <c:scaling>
          <c:orientation val="minMax"/>
        </c:scaling>
        <c:delete val="1"/>
        <c:axPos val="b"/>
        <c:numFmt formatCode="ge" sourceLinked="1"/>
        <c:majorTickMark val="none"/>
        <c:minorTickMark val="none"/>
        <c:tickLblPos val="none"/>
        <c:crossAx val="271493592"/>
        <c:crosses val="autoZero"/>
        <c:auto val="1"/>
        <c:lblOffset val="100"/>
        <c:baseTimeUnit val="years"/>
      </c:dateAx>
      <c:valAx>
        <c:axId val="27149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49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95.18</c:v>
                </c:pt>
                <c:pt idx="1">
                  <c:v>90.62</c:v>
                </c:pt>
                <c:pt idx="2">
                  <c:v>90.67</c:v>
                </c:pt>
                <c:pt idx="3">
                  <c:v>83.58</c:v>
                </c:pt>
                <c:pt idx="4">
                  <c:v>83.77</c:v>
                </c:pt>
              </c:numCache>
            </c:numRef>
          </c:val>
        </c:ser>
        <c:dLbls>
          <c:showLegendKey val="0"/>
          <c:showVal val="0"/>
          <c:showCatName val="0"/>
          <c:showSerName val="0"/>
          <c:showPercent val="0"/>
          <c:showBubbleSize val="0"/>
        </c:dLbls>
        <c:gapWidth val="150"/>
        <c:axId val="557117144"/>
        <c:axId val="5571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7117144"/>
        <c:axId val="557117536"/>
      </c:lineChart>
      <c:dateAx>
        <c:axId val="557117144"/>
        <c:scaling>
          <c:orientation val="minMax"/>
        </c:scaling>
        <c:delete val="1"/>
        <c:axPos val="b"/>
        <c:numFmt formatCode="ge" sourceLinked="1"/>
        <c:majorTickMark val="none"/>
        <c:minorTickMark val="none"/>
        <c:tickLblPos val="none"/>
        <c:crossAx val="557117536"/>
        <c:crosses val="autoZero"/>
        <c:auto val="1"/>
        <c:lblOffset val="100"/>
        <c:baseTimeUnit val="years"/>
      </c:dateAx>
      <c:valAx>
        <c:axId val="5571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11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7118712"/>
        <c:axId val="55711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7118712"/>
        <c:axId val="557119104"/>
      </c:lineChart>
      <c:dateAx>
        <c:axId val="557118712"/>
        <c:scaling>
          <c:orientation val="minMax"/>
        </c:scaling>
        <c:delete val="1"/>
        <c:axPos val="b"/>
        <c:numFmt formatCode="ge" sourceLinked="1"/>
        <c:majorTickMark val="none"/>
        <c:minorTickMark val="none"/>
        <c:tickLblPos val="none"/>
        <c:crossAx val="557119104"/>
        <c:crosses val="autoZero"/>
        <c:auto val="1"/>
        <c:lblOffset val="100"/>
        <c:baseTimeUnit val="years"/>
      </c:dateAx>
      <c:valAx>
        <c:axId val="5571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11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7120280"/>
        <c:axId val="55712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7120280"/>
        <c:axId val="557120672"/>
      </c:lineChart>
      <c:dateAx>
        <c:axId val="557120280"/>
        <c:scaling>
          <c:orientation val="minMax"/>
        </c:scaling>
        <c:delete val="1"/>
        <c:axPos val="b"/>
        <c:numFmt formatCode="ge" sourceLinked="1"/>
        <c:majorTickMark val="none"/>
        <c:minorTickMark val="none"/>
        <c:tickLblPos val="none"/>
        <c:crossAx val="557120672"/>
        <c:crosses val="autoZero"/>
        <c:auto val="1"/>
        <c:lblOffset val="100"/>
        <c:baseTimeUnit val="years"/>
      </c:dateAx>
      <c:valAx>
        <c:axId val="5571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12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4904080"/>
        <c:axId val="56490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4904080"/>
        <c:axId val="564904472"/>
      </c:lineChart>
      <c:dateAx>
        <c:axId val="564904080"/>
        <c:scaling>
          <c:orientation val="minMax"/>
        </c:scaling>
        <c:delete val="1"/>
        <c:axPos val="b"/>
        <c:numFmt formatCode="ge" sourceLinked="1"/>
        <c:majorTickMark val="none"/>
        <c:minorTickMark val="none"/>
        <c:tickLblPos val="none"/>
        <c:crossAx val="564904472"/>
        <c:crosses val="autoZero"/>
        <c:auto val="1"/>
        <c:lblOffset val="100"/>
        <c:baseTimeUnit val="years"/>
      </c:dateAx>
      <c:valAx>
        <c:axId val="56490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90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4905648"/>
        <c:axId val="56490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4905648"/>
        <c:axId val="564906040"/>
      </c:lineChart>
      <c:dateAx>
        <c:axId val="564905648"/>
        <c:scaling>
          <c:orientation val="minMax"/>
        </c:scaling>
        <c:delete val="1"/>
        <c:axPos val="b"/>
        <c:numFmt formatCode="ge" sourceLinked="1"/>
        <c:majorTickMark val="none"/>
        <c:minorTickMark val="none"/>
        <c:tickLblPos val="none"/>
        <c:crossAx val="564906040"/>
        <c:crosses val="autoZero"/>
        <c:auto val="1"/>
        <c:lblOffset val="100"/>
        <c:baseTimeUnit val="years"/>
      </c:dateAx>
      <c:valAx>
        <c:axId val="56490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90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785.12</c:v>
                </c:pt>
                <c:pt idx="1">
                  <c:v>893.19</c:v>
                </c:pt>
                <c:pt idx="2">
                  <c:v>436.33</c:v>
                </c:pt>
                <c:pt idx="3">
                  <c:v>977.66</c:v>
                </c:pt>
                <c:pt idx="4">
                  <c:v>1063.26</c:v>
                </c:pt>
              </c:numCache>
            </c:numRef>
          </c:val>
        </c:ser>
        <c:dLbls>
          <c:showLegendKey val="0"/>
          <c:showVal val="0"/>
          <c:showCatName val="0"/>
          <c:showSerName val="0"/>
          <c:showPercent val="0"/>
          <c:showBubbleSize val="0"/>
        </c:dLbls>
        <c:gapWidth val="150"/>
        <c:axId val="565005696"/>
        <c:axId val="56500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1707.82</c:v>
                </c:pt>
                <c:pt idx="1">
                  <c:v>1853.46</c:v>
                </c:pt>
                <c:pt idx="2">
                  <c:v>1847.13</c:v>
                </c:pt>
                <c:pt idx="3">
                  <c:v>1862.51</c:v>
                </c:pt>
                <c:pt idx="4">
                  <c:v>1120.55</c:v>
                </c:pt>
              </c:numCache>
            </c:numRef>
          </c:val>
          <c:smooth val="0"/>
        </c:ser>
        <c:dLbls>
          <c:showLegendKey val="0"/>
          <c:showVal val="0"/>
          <c:showCatName val="0"/>
          <c:showSerName val="0"/>
          <c:showPercent val="0"/>
          <c:showBubbleSize val="0"/>
        </c:dLbls>
        <c:marker val="1"/>
        <c:smooth val="0"/>
        <c:axId val="565005696"/>
        <c:axId val="565006088"/>
      </c:lineChart>
      <c:dateAx>
        <c:axId val="565005696"/>
        <c:scaling>
          <c:orientation val="minMax"/>
        </c:scaling>
        <c:delete val="1"/>
        <c:axPos val="b"/>
        <c:numFmt formatCode="ge" sourceLinked="1"/>
        <c:majorTickMark val="none"/>
        <c:minorTickMark val="none"/>
        <c:tickLblPos val="none"/>
        <c:crossAx val="565006088"/>
        <c:crosses val="autoZero"/>
        <c:auto val="1"/>
        <c:lblOffset val="100"/>
        <c:baseTimeUnit val="years"/>
      </c:dateAx>
      <c:valAx>
        <c:axId val="56500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0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90.89</c:v>
                </c:pt>
                <c:pt idx="1">
                  <c:v>81.150000000000006</c:v>
                </c:pt>
                <c:pt idx="2">
                  <c:v>74.78</c:v>
                </c:pt>
                <c:pt idx="3">
                  <c:v>68.2</c:v>
                </c:pt>
                <c:pt idx="4">
                  <c:v>68.75</c:v>
                </c:pt>
              </c:numCache>
            </c:numRef>
          </c:val>
        </c:ser>
        <c:dLbls>
          <c:showLegendKey val="0"/>
          <c:showVal val="0"/>
          <c:showCatName val="0"/>
          <c:showSerName val="0"/>
          <c:showPercent val="0"/>
          <c:showBubbleSize val="0"/>
        </c:dLbls>
        <c:gapWidth val="150"/>
        <c:axId val="565007264"/>
        <c:axId val="56500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48.1</c:v>
                </c:pt>
                <c:pt idx="1">
                  <c:v>45.22</c:v>
                </c:pt>
                <c:pt idx="2">
                  <c:v>42.22</c:v>
                </c:pt>
                <c:pt idx="3">
                  <c:v>53.03</c:v>
                </c:pt>
                <c:pt idx="4">
                  <c:v>73.28</c:v>
                </c:pt>
              </c:numCache>
            </c:numRef>
          </c:val>
          <c:smooth val="0"/>
        </c:ser>
        <c:dLbls>
          <c:showLegendKey val="0"/>
          <c:showVal val="0"/>
          <c:showCatName val="0"/>
          <c:showSerName val="0"/>
          <c:showPercent val="0"/>
          <c:showBubbleSize val="0"/>
        </c:dLbls>
        <c:marker val="1"/>
        <c:smooth val="0"/>
        <c:axId val="565007264"/>
        <c:axId val="565007656"/>
      </c:lineChart>
      <c:dateAx>
        <c:axId val="565007264"/>
        <c:scaling>
          <c:orientation val="minMax"/>
        </c:scaling>
        <c:delete val="1"/>
        <c:axPos val="b"/>
        <c:numFmt formatCode="ge" sourceLinked="1"/>
        <c:majorTickMark val="none"/>
        <c:minorTickMark val="none"/>
        <c:tickLblPos val="none"/>
        <c:crossAx val="565007656"/>
        <c:crosses val="autoZero"/>
        <c:auto val="1"/>
        <c:lblOffset val="100"/>
        <c:baseTimeUnit val="years"/>
      </c:dateAx>
      <c:valAx>
        <c:axId val="56500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0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154.75</c:v>
                </c:pt>
                <c:pt idx="1">
                  <c:v>172.86</c:v>
                </c:pt>
                <c:pt idx="2">
                  <c:v>191.08</c:v>
                </c:pt>
                <c:pt idx="3">
                  <c:v>210.19</c:v>
                </c:pt>
                <c:pt idx="4">
                  <c:v>208.23</c:v>
                </c:pt>
              </c:numCache>
            </c:numRef>
          </c:val>
        </c:ser>
        <c:dLbls>
          <c:showLegendKey val="0"/>
          <c:showVal val="0"/>
          <c:showCatName val="0"/>
          <c:showSerName val="0"/>
          <c:showPercent val="0"/>
          <c:showBubbleSize val="0"/>
        </c:dLbls>
        <c:gapWidth val="150"/>
        <c:axId val="565008832"/>
        <c:axId val="56500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275.68</c:v>
                </c:pt>
                <c:pt idx="1">
                  <c:v>290.39999999999998</c:v>
                </c:pt>
                <c:pt idx="2">
                  <c:v>300.07</c:v>
                </c:pt>
                <c:pt idx="3">
                  <c:v>250.86</c:v>
                </c:pt>
                <c:pt idx="4">
                  <c:v>193.1</c:v>
                </c:pt>
              </c:numCache>
            </c:numRef>
          </c:val>
          <c:smooth val="0"/>
        </c:ser>
        <c:dLbls>
          <c:showLegendKey val="0"/>
          <c:showVal val="0"/>
          <c:showCatName val="0"/>
          <c:showSerName val="0"/>
          <c:showPercent val="0"/>
          <c:showBubbleSize val="0"/>
        </c:dLbls>
        <c:marker val="1"/>
        <c:smooth val="0"/>
        <c:axId val="565008832"/>
        <c:axId val="565009224"/>
      </c:lineChart>
      <c:dateAx>
        <c:axId val="565008832"/>
        <c:scaling>
          <c:orientation val="minMax"/>
        </c:scaling>
        <c:delete val="1"/>
        <c:axPos val="b"/>
        <c:numFmt formatCode="ge" sourceLinked="1"/>
        <c:majorTickMark val="none"/>
        <c:minorTickMark val="none"/>
        <c:tickLblPos val="none"/>
        <c:crossAx val="565009224"/>
        <c:crosses val="autoZero"/>
        <c:auto val="1"/>
        <c:lblOffset val="100"/>
        <c:baseTimeUnit val="years"/>
      </c:dateAx>
      <c:valAx>
        <c:axId val="56500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0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4" zoomScaleNormal="100" workbookViewId="0">
      <selection activeCell="BL16" sqref="BL16:BZ44"/>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3" t="str">
        <f>データ!H6</f>
        <v>愛媛県　松前町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Cb2</v>
      </c>
      <c r="X8" s="48"/>
      <c r="Y8" s="48"/>
      <c r="Z8" s="48"/>
      <c r="AA8" s="48"/>
      <c r="AB8" s="48"/>
      <c r="AC8" s="48"/>
      <c r="AD8" s="83" t="s">
        <v>124</v>
      </c>
      <c r="AE8" s="83"/>
      <c r="AF8" s="83"/>
      <c r="AG8" s="83"/>
      <c r="AH8" s="83"/>
      <c r="AI8" s="83"/>
      <c r="AJ8" s="83"/>
      <c r="AK8" s="4"/>
      <c r="AL8" s="49">
        <f>データ!S6</f>
        <v>30899</v>
      </c>
      <c r="AM8" s="49"/>
      <c r="AN8" s="49"/>
      <c r="AO8" s="49"/>
      <c r="AP8" s="49"/>
      <c r="AQ8" s="49"/>
      <c r="AR8" s="49"/>
      <c r="AS8" s="49"/>
      <c r="AT8" s="45">
        <f>データ!T6</f>
        <v>20.41</v>
      </c>
      <c r="AU8" s="45"/>
      <c r="AV8" s="45"/>
      <c r="AW8" s="45"/>
      <c r="AX8" s="45"/>
      <c r="AY8" s="45"/>
      <c r="AZ8" s="45"/>
      <c r="BA8" s="45"/>
      <c r="BB8" s="45">
        <f>データ!U6</f>
        <v>1513.91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29.7</v>
      </c>
      <c r="Q10" s="45"/>
      <c r="R10" s="45"/>
      <c r="S10" s="45"/>
      <c r="T10" s="45"/>
      <c r="U10" s="45"/>
      <c r="V10" s="45"/>
      <c r="W10" s="45">
        <f>データ!Q6</f>
        <v>95.06</v>
      </c>
      <c r="X10" s="45"/>
      <c r="Y10" s="45"/>
      <c r="Z10" s="45"/>
      <c r="AA10" s="45"/>
      <c r="AB10" s="45"/>
      <c r="AC10" s="45"/>
      <c r="AD10" s="49">
        <f>データ!R6</f>
        <v>2268</v>
      </c>
      <c r="AE10" s="49"/>
      <c r="AF10" s="49"/>
      <c r="AG10" s="49"/>
      <c r="AH10" s="49"/>
      <c r="AI10" s="49"/>
      <c r="AJ10" s="49"/>
      <c r="AK10" s="2"/>
      <c r="AL10" s="49">
        <f>データ!V6</f>
        <v>9143</v>
      </c>
      <c r="AM10" s="49"/>
      <c r="AN10" s="49"/>
      <c r="AO10" s="49"/>
      <c r="AP10" s="49"/>
      <c r="AQ10" s="49"/>
      <c r="AR10" s="49"/>
      <c r="AS10" s="49"/>
      <c r="AT10" s="45">
        <f>データ!W6</f>
        <v>1.54</v>
      </c>
      <c r="AU10" s="45"/>
      <c r="AV10" s="45"/>
      <c r="AW10" s="45"/>
      <c r="AX10" s="45"/>
      <c r="AY10" s="45"/>
      <c r="AZ10" s="45"/>
      <c r="BA10" s="45"/>
      <c r="BB10" s="45">
        <f>データ!X6</f>
        <v>5937.01</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125</v>
      </c>
      <c r="BM16" s="85"/>
      <c r="BN16" s="85"/>
      <c r="BO16" s="85"/>
      <c r="BP16" s="85"/>
      <c r="BQ16" s="85"/>
      <c r="BR16" s="85"/>
      <c r="BS16" s="85"/>
      <c r="BT16" s="85"/>
      <c r="BU16" s="85"/>
      <c r="BV16" s="85"/>
      <c r="BW16" s="85"/>
      <c r="BX16" s="85"/>
      <c r="BY16" s="85"/>
      <c r="BZ16" s="86"/>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x14ac:dyDescent="0.2">
      <c r="A34" s="2"/>
      <c r="B34" s="17"/>
      <c r="C34" s="74" t="s">
        <v>27</v>
      </c>
      <c r="D34" s="74"/>
      <c r="E34" s="74"/>
      <c r="F34" s="74"/>
      <c r="G34" s="74"/>
      <c r="H34" s="74"/>
      <c r="I34" s="74"/>
      <c r="J34" s="74"/>
      <c r="K34" s="74"/>
      <c r="L34" s="74"/>
      <c r="M34" s="74"/>
      <c r="N34" s="74"/>
      <c r="O34" s="74"/>
      <c r="P34" s="74"/>
      <c r="Q34" s="20"/>
      <c r="R34" s="74" t="s">
        <v>28</v>
      </c>
      <c r="S34" s="74"/>
      <c r="T34" s="74"/>
      <c r="U34" s="74"/>
      <c r="V34" s="74"/>
      <c r="W34" s="74"/>
      <c r="X34" s="74"/>
      <c r="Y34" s="74"/>
      <c r="Z34" s="74"/>
      <c r="AA34" s="74"/>
      <c r="AB34" s="74"/>
      <c r="AC34" s="74"/>
      <c r="AD34" s="74"/>
      <c r="AE34" s="74"/>
      <c r="AF34" s="20"/>
      <c r="AG34" s="74" t="s">
        <v>29</v>
      </c>
      <c r="AH34" s="74"/>
      <c r="AI34" s="74"/>
      <c r="AJ34" s="74"/>
      <c r="AK34" s="74"/>
      <c r="AL34" s="74"/>
      <c r="AM34" s="74"/>
      <c r="AN34" s="74"/>
      <c r="AO34" s="74"/>
      <c r="AP34" s="74"/>
      <c r="AQ34" s="74"/>
      <c r="AR34" s="74"/>
      <c r="AS34" s="74"/>
      <c r="AT34" s="74"/>
      <c r="AU34" s="20"/>
      <c r="AV34" s="74" t="s">
        <v>30</v>
      </c>
      <c r="AW34" s="74"/>
      <c r="AX34" s="74"/>
      <c r="AY34" s="74"/>
      <c r="AZ34" s="74"/>
      <c r="BA34" s="74"/>
      <c r="BB34" s="74"/>
      <c r="BC34" s="74"/>
      <c r="BD34" s="74"/>
      <c r="BE34" s="74"/>
      <c r="BF34" s="74"/>
      <c r="BG34" s="74"/>
      <c r="BH34" s="74"/>
      <c r="BI34" s="74"/>
      <c r="BJ34" s="19"/>
      <c r="BK34" s="2"/>
      <c r="BL34" s="84"/>
      <c r="BM34" s="85"/>
      <c r="BN34" s="85"/>
      <c r="BO34" s="85"/>
      <c r="BP34" s="85"/>
      <c r="BQ34" s="85"/>
      <c r="BR34" s="85"/>
      <c r="BS34" s="85"/>
      <c r="BT34" s="85"/>
      <c r="BU34" s="85"/>
      <c r="BV34" s="85"/>
      <c r="BW34" s="85"/>
      <c r="BX34" s="85"/>
      <c r="BY34" s="85"/>
      <c r="BZ34" s="86"/>
    </row>
    <row r="35" spans="1:78" ht="13.5" customHeight="1" x14ac:dyDescent="0.2">
      <c r="A35" s="2"/>
      <c r="B35" s="17"/>
      <c r="C35" s="74"/>
      <c r="D35" s="74"/>
      <c r="E35" s="74"/>
      <c r="F35" s="74"/>
      <c r="G35" s="74"/>
      <c r="H35" s="74"/>
      <c r="I35" s="74"/>
      <c r="J35" s="74"/>
      <c r="K35" s="74"/>
      <c r="L35" s="74"/>
      <c r="M35" s="74"/>
      <c r="N35" s="74"/>
      <c r="O35" s="74"/>
      <c r="P35" s="74"/>
      <c r="Q35" s="20"/>
      <c r="R35" s="74"/>
      <c r="S35" s="74"/>
      <c r="T35" s="74"/>
      <c r="U35" s="74"/>
      <c r="V35" s="74"/>
      <c r="W35" s="74"/>
      <c r="X35" s="74"/>
      <c r="Y35" s="74"/>
      <c r="Z35" s="74"/>
      <c r="AA35" s="74"/>
      <c r="AB35" s="74"/>
      <c r="AC35" s="74"/>
      <c r="AD35" s="74"/>
      <c r="AE35" s="74"/>
      <c r="AF35" s="20"/>
      <c r="AG35" s="74"/>
      <c r="AH35" s="74"/>
      <c r="AI35" s="74"/>
      <c r="AJ35" s="74"/>
      <c r="AK35" s="74"/>
      <c r="AL35" s="74"/>
      <c r="AM35" s="74"/>
      <c r="AN35" s="74"/>
      <c r="AO35" s="74"/>
      <c r="AP35" s="74"/>
      <c r="AQ35" s="74"/>
      <c r="AR35" s="74"/>
      <c r="AS35" s="74"/>
      <c r="AT35" s="74"/>
      <c r="AU35" s="20"/>
      <c r="AV35" s="74"/>
      <c r="AW35" s="74"/>
      <c r="AX35" s="74"/>
      <c r="AY35" s="74"/>
      <c r="AZ35" s="74"/>
      <c r="BA35" s="74"/>
      <c r="BB35" s="74"/>
      <c r="BC35" s="74"/>
      <c r="BD35" s="74"/>
      <c r="BE35" s="74"/>
      <c r="BF35" s="74"/>
      <c r="BG35" s="74"/>
      <c r="BH35" s="74"/>
      <c r="BI35" s="74"/>
      <c r="BJ35" s="19"/>
      <c r="BK35" s="2"/>
      <c r="BL35" s="84"/>
      <c r="BM35" s="85"/>
      <c r="BN35" s="85"/>
      <c r="BO35" s="85"/>
      <c r="BP35" s="85"/>
      <c r="BQ35" s="85"/>
      <c r="BR35" s="85"/>
      <c r="BS35" s="85"/>
      <c r="BT35" s="85"/>
      <c r="BU35" s="85"/>
      <c r="BV35" s="85"/>
      <c r="BW35" s="85"/>
      <c r="BX35" s="85"/>
      <c r="BY35" s="85"/>
      <c r="BZ35" s="86"/>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8" t="s">
        <v>122</v>
      </c>
      <c r="BM47" s="69"/>
      <c r="BN47" s="69"/>
      <c r="BO47" s="69"/>
      <c r="BP47" s="69"/>
      <c r="BQ47" s="69"/>
      <c r="BR47" s="69"/>
      <c r="BS47" s="69"/>
      <c r="BT47" s="69"/>
      <c r="BU47" s="69"/>
      <c r="BV47" s="69"/>
      <c r="BW47" s="69"/>
      <c r="BX47" s="69"/>
      <c r="BY47" s="69"/>
      <c r="BZ47" s="70"/>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8"/>
      <c r="BM48" s="69"/>
      <c r="BN48" s="69"/>
      <c r="BO48" s="69"/>
      <c r="BP48" s="69"/>
      <c r="BQ48" s="69"/>
      <c r="BR48" s="69"/>
      <c r="BS48" s="69"/>
      <c r="BT48" s="69"/>
      <c r="BU48" s="69"/>
      <c r="BV48" s="69"/>
      <c r="BW48" s="69"/>
      <c r="BX48" s="69"/>
      <c r="BY48" s="69"/>
      <c r="BZ48" s="70"/>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8"/>
      <c r="BM49" s="69"/>
      <c r="BN49" s="69"/>
      <c r="BO49" s="69"/>
      <c r="BP49" s="69"/>
      <c r="BQ49" s="69"/>
      <c r="BR49" s="69"/>
      <c r="BS49" s="69"/>
      <c r="BT49" s="69"/>
      <c r="BU49" s="69"/>
      <c r="BV49" s="69"/>
      <c r="BW49" s="69"/>
      <c r="BX49" s="69"/>
      <c r="BY49" s="69"/>
      <c r="BZ49" s="70"/>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8"/>
      <c r="BM50" s="69"/>
      <c r="BN50" s="69"/>
      <c r="BO50" s="69"/>
      <c r="BP50" s="69"/>
      <c r="BQ50" s="69"/>
      <c r="BR50" s="69"/>
      <c r="BS50" s="69"/>
      <c r="BT50" s="69"/>
      <c r="BU50" s="69"/>
      <c r="BV50" s="69"/>
      <c r="BW50" s="69"/>
      <c r="BX50" s="69"/>
      <c r="BY50" s="69"/>
      <c r="BZ50" s="70"/>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8"/>
      <c r="BM51" s="69"/>
      <c r="BN51" s="69"/>
      <c r="BO51" s="69"/>
      <c r="BP51" s="69"/>
      <c r="BQ51" s="69"/>
      <c r="BR51" s="69"/>
      <c r="BS51" s="69"/>
      <c r="BT51" s="69"/>
      <c r="BU51" s="69"/>
      <c r="BV51" s="69"/>
      <c r="BW51" s="69"/>
      <c r="BX51" s="69"/>
      <c r="BY51" s="69"/>
      <c r="BZ51" s="70"/>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8"/>
      <c r="BM52" s="69"/>
      <c r="BN52" s="69"/>
      <c r="BO52" s="69"/>
      <c r="BP52" s="69"/>
      <c r="BQ52" s="69"/>
      <c r="BR52" s="69"/>
      <c r="BS52" s="69"/>
      <c r="BT52" s="69"/>
      <c r="BU52" s="69"/>
      <c r="BV52" s="69"/>
      <c r="BW52" s="69"/>
      <c r="BX52" s="69"/>
      <c r="BY52" s="69"/>
      <c r="BZ52" s="70"/>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8"/>
      <c r="BM53" s="69"/>
      <c r="BN53" s="69"/>
      <c r="BO53" s="69"/>
      <c r="BP53" s="69"/>
      <c r="BQ53" s="69"/>
      <c r="BR53" s="69"/>
      <c r="BS53" s="69"/>
      <c r="BT53" s="69"/>
      <c r="BU53" s="69"/>
      <c r="BV53" s="69"/>
      <c r="BW53" s="69"/>
      <c r="BX53" s="69"/>
      <c r="BY53" s="69"/>
      <c r="BZ53" s="70"/>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8"/>
      <c r="BM54" s="69"/>
      <c r="BN54" s="69"/>
      <c r="BO54" s="69"/>
      <c r="BP54" s="69"/>
      <c r="BQ54" s="69"/>
      <c r="BR54" s="69"/>
      <c r="BS54" s="69"/>
      <c r="BT54" s="69"/>
      <c r="BU54" s="69"/>
      <c r="BV54" s="69"/>
      <c r="BW54" s="69"/>
      <c r="BX54" s="69"/>
      <c r="BY54" s="69"/>
      <c r="BZ54" s="70"/>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8"/>
      <c r="BM55" s="69"/>
      <c r="BN55" s="69"/>
      <c r="BO55" s="69"/>
      <c r="BP55" s="69"/>
      <c r="BQ55" s="69"/>
      <c r="BR55" s="69"/>
      <c r="BS55" s="69"/>
      <c r="BT55" s="69"/>
      <c r="BU55" s="69"/>
      <c r="BV55" s="69"/>
      <c r="BW55" s="69"/>
      <c r="BX55" s="69"/>
      <c r="BY55" s="69"/>
      <c r="BZ55" s="70"/>
    </row>
    <row r="56" spans="1:78" ht="13.5" customHeight="1" x14ac:dyDescent="0.2">
      <c r="A56" s="2"/>
      <c r="B56" s="17"/>
      <c r="C56" s="74" t="s">
        <v>32</v>
      </c>
      <c r="D56" s="74"/>
      <c r="E56" s="74"/>
      <c r="F56" s="74"/>
      <c r="G56" s="74"/>
      <c r="H56" s="74"/>
      <c r="I56" s="74"/>
      <c r="J56" s="74"/>
      <c r="K56" s="74"/>
      <c r="L56" s="74"/>
      <c r="M56" s="74"/>
      <c r="N56" s="74"/>
      <c r="O56" s="74"/>
      <c r="P56" s="74"/>
      <c r="Q56" s="20"/>
      <c r="R56" s="74" t="s">
        <v>33</v>
      </c>
      <c r="S56" s="74"/>
      <c r="T56" s="74"/>
      <c r="U56" s="74"/>
      <c r="V56" s="74"/>
      <c r="W56" s="74"/>
      <c r="X56" s="74"/>
      <c r="Y56" s="74"/>
      <c r="Z56" s="74"/>
      <c r="AA56" s="74"/>
      <c r="AB56" s="74"/>
      <c r="AC56" s="74"/>
      <c r="AD56" s="74"/>
      <c r="AE56" s="74"/>
      <c r="AF56" s="20"/>
      <c r="AG56" s="74" t="s">
        <v>34</v>
      </c>
      <c r="AH56" s="74"/>
      <c r="AI56" s="74"/>
      <c r="AJ56" s="74"/>
      <c r="AK56" s="74"/>
      <c r="AL56" s="74"/>
      <c r="AM56" s="74"/>
      <c r="AN56" s="74"/>
      <c r="AO56" s="74"/>
      <c r="AP56" s="74"/>
      <c r="AQ56" s="74"/>
      <c r="AR56" s="74"/>
      <c r="AS56" s="74"/>
      <c r="AT56" s="74"/>
      <c r="AU56" s="20"/>
      <c r="AV56" s="74" t="s">
        <v>35</v>
      </c>
      <c r="AW56" s="74"/>
      <c r="AX56" s="74"/>
      <c r="AY56" s="74"/>
      <c r="AZ56" s="74"/>
      <c r="BA56" s="74"/>
      <c r="BB56" s="74"/>
      <c r="BC56" s="74"/>
      <c r="BD56" s="74"/>
      <c r="BE56" s="74"/>
      <c r="BF56" s="74"/>
      <c r="BG56" s="74"/>
      <c r="BH56" s="74"/>
      <c r="BI56" s="74"/>
      <c r="BJ56" s="19"/>
      <c r="BK56" s="2"/>
      <c r="BL56" s="68"/>
      <c r="BM56" s="69"/>
      <c r="BN56" s="69"/>
      <c r="BO56" s="69"/>
      <c r="BP56" s="69"/>
      <c r="BQ56" s="69"/>
      <c r="BR56" s="69"/>
      <c r="BS56" s="69"/>
      <c r="BT56" s="69"/>
      <c r="BU56" s="69"/>
      <c r="BV56" s="69"/>
      <c r="BW56" s="69"/>
      <c r="BX56" s="69"/>
      <c r="BY56" s="69"/>
      <c r="BZ56" s="70"/>
    </row>
    <row r="57" spans="1:78" ht="13.5" customHeight="1" x14ac:dyDescent="0.2">
      <c r="A57" s="2"/>
      <c r="B57" s="17"/>
      <c r="C57" s="74"/>
      <c r="D57" s="74"/>
      <c r="E57" s="74"/>
      <c r="F57" s="74"/>
      <c r="G57" s="74"/>
      <c r="H57" s="74"/>
      <c r="I57" s="74"/>
      <c r="J57" s="74"/>
      <c r="K57" s="74"/>
      <c r="L57" s="74"/>
      <c r="M57" s="74"/>
      <c r="N57" s="74"/>
      <c r="O57" s="74"/>
      <c r="P57" s="74"/>
      <c r="Q57" s="20"/>
      <c r="R57" s="74"/>
      <c r="S57" s="74"/>
      <c r="T57" s="74"/>
      <c r="U57" s="74"/>
      <c r="V57" s="74"/>
      <c r="W57" s="74"/>
      <c r="X57" s="74"/>
      <c r="Y57" s="74"/>
      <c r="Z57" s="74"/>
      <c r="AA57" s="74"/>
      <c r="AB57" s="74"/>
      <c r="AC57" s="74"/>
      <c r="AD57" s="74"/>
      <c r="AE57" s="74"/>
      <c r="AF57" s="20"/>
      <c r="AG57" s="74"/>
      <c r="AH57" s="74"/>
      <c r="AI57" s="74"/>
      <c r="AJ57" s="74"/>
      <c r="AK57" s="74"/>
      <c r="AL57" s="74"/>
      <c r="AM57" s="74"/>
      <c r="AN57" s="74"/>
      <c r="AO57" s="74"/>
      <c r="AP57" s="74"/>
      <c r="AQ57" s="74"/>
      <c r="AR57" s="74"/>
      <c r="AS57" s="74"/>
      <c r="AT57" s="74"/>
      <c r="AU57" s="20"/>
      <c r="AV57" s="74"/>
      <c r="AW57" s="74"/>
      <c r="AX57" s="74"/>
      <c r="AY57" s="74"/>
      <c r="AZ57" s="74"/>
      <c r="BA57" s="74"/>
      <c r="BB57" s="74"/>
      <c r="BC57" s="74"/>
      <c r="BD57" s="74"/>
      <c r="BE57" s="74"/>
      <c r="BF57" s="74"/>
      <c r="BG57" s="74"/>
      <c r="BH57" s="74"/>
      <c r="BI57" s="74"/>
      <c r="BJ57" s="19"/>
      <c r="BK57" s="2"/>
      <c r="BL57" s="68"/>
      <c r="BM57" s="69"/>
      <c r="BN57" s="69"/>
      <c r="BO57" s="69"/>
      <c r="BP57" s="69"/>
      <c r="BQ57" s="69"/>
      <c r="BR57" s="69"/>
      <c r="BS57" s="69"/>
      <c r="BT57" s="69"/>
      <c r="BU57" s="69"/>
      <c r="BV57" s="69"/>
      <c r="BW57" s="69"/>
      <c r="BX57" s="69"/>
      <c r="BY57" s="69"/>
      <c r="BZ57" s="7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8"/>
      <c r="BM58" s="69"/>
      <c r="BN58" s="69"/>
      <c r="BO58" s="69"/>
      <c r="BP58" s="69"/>
      <c r="BQ58" s="69"/>
      <c r="BR58" s="69"/>
      <c r="BS58" s="69"/>
      <c r="BT58" s="69"/>
      <c r="BU58" s="69"/>
      <c r="BV58" s="69"/>
      <c r="BW58" s="69"/>
      <c r="BX58" s="69"/>
      <c r="BY58" s="69"/>
      <c r="BZ58" s="7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8"/>
      <c r="BM62" s="69"/>
      <c r="BN62" s="69"/>
      <c r="BO62" s="69"/>
      <c r="BP62" s="69"/>
      <c r="BQ62" s="69"/>
      <c r="BR62" s="69"/>
      <c r="BS62" s="69"/>
      <c r="BT62" s="69"/>
      <c r="BU62" s="69"/>
      <c r="BV62" s="69"/>
      <c r="BW62" s="69"/>
      <c r="BX62" s="69"/>
      <c r="BY62" s="69"/>
      <c r="BZ62" s="70"/>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1"/>
      <c r="BM63" s="72"/>
      <c r="BN63" s="72"/>
      <c r="BO63" s="72"/>
      <c r="BP63" s="72"/>
      <c r="BQ63" s="72"/>
      <c r="BR63" s="72"/>
      <c r="BS63" s="72"/>
      <c r="BT63" s="72"/>
      <c r="BU63" s="72"/>
      <c r="BV63" s="72"/>
      <c r="BW63" s="72"/>
      <c r="BX63" s="72"/>
      <c r="BY63" s="72"/>
      <c r="BZ63" s="73"/>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8" t="s">
        <v>123</v>
      </c>
      <c r="BM66" s="69"/>
      <c r="BN66" s="69"/>
      <c r="BO66" s="69"/>
      <c r="BP66" s="69"/>
      <c r="BQ66" s="69"/>
      <c r="BR66" s="69"/>
      <c r="BS66" s="69"/>
      <c r="BT66" s="69"/>
      <c r="BU66" s="69"/>
      <c r="BV66" s="69"/>
      <c r="BW66" s="69"/>
      <c r="BX66" s="69"/>
      <c r="BY66" s="69"/>
      <c r="BZ66" s="70"/>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8"/>
      <c r="BM67" s="69"/>
      <c r="BN67" s="69"/>
      <c r="BO67" s="69"/>
      <c r="BP67" s="69"/>
      <c r="BQ67" s="69"/>
      <c r="BR67" s="69"/>
      <c r="BS67" s="69"/>
      <c r="BT67" s="69"/>
      <c r="BU67" s="69"/>
      <c r="BV67" s="69"/>
      <c r="BW67" s="69"/>
      <c r="BX67" s="69"/>
      <c r="BY67" s="69"/>
      <c r="BZ67" s="70"/>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8"/>
      <c r="BM68" s="69"/>
      <c r="BN68" s="69"/>
      <c r="BO68" s="69"/>
      <c r="BP68" s="69"/>
      <c r="BQ68" s="69"/>
      <c r="BR68" s="69"/>
      <c r="BS68" s="69"/>
      <c r="BT68" s="69"/>
      <c r="BU68" s="69"/>
      <c r="BV68" s="69"/>
      <c r="BW68" s="69"/>
      <c r="BX68" s="69"/>
      <c r="BY68" s="69"/>
      <c r="BZ68" s="70"/>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8"/>
      <c r="BM69" s="69"/>
      <c r="BN69" s="69"/>
      <c r="BO69" s="69"/>
      <c r="BP69" s="69"/>
      <c r="BQ69" s="69"/>
      <c r="BR69" s="69"/>
      <c r="BS69" s="69"/>
      <c r="BT69" s="69"/>
      <c r="BU69" s="69"/>
      <c r="BV69" s="69"/>
      <c r="BW69" s="69"/>
      <c r="BX69" s="69"/>
      <c r="BY69" s="69"/>
      <c r="BZ69" s="70"/>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8"/>
      <c r="BM70" s="69"/>
      <c r="BN70" s="69"/>
      <c r="BO70" s="69"/>
      <c r="BP70" s="69"/>
      <c r="BQ70" s="69"/>
      <c r="BR70" s="69"/>
      <c r="BS70" s="69"/>
      <c r="BT70" s="69"/>
      <c r="BU70" s="69"/>
      <c r="BV70" s="69"/>
      <c r="BW70" s="69"/>
      <c r="BX70" s="69"/>
      <c r="BY70" s="69"/>
      <c r="BZ70" s="70"/>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8"/>
      <c r="BM71" s="69"/>
      <c r="BN71" s="69"/>
      <c r="BO71" s="69"/>
      <c r="BP71" s="69"/>
      <c r="BQ71" s="69"/>
      <c r="BR71" s="69"/>
      <c r="BS71" s="69"/>
      <c r="BT71" s="69"/>
      <c r="BU71" s="69"/>
      <c r="BV71" s="69"/>
      <c r="BW71" s="69"/>
      <c r="BX71" s="69"/>
      <c r="BY71" s="69"/>
      <c r="BZ71" s="70"/>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8"/>
      <c r="BM72" s="69"/>
      <c r="BN72" s="69"/>
      <c r="BO72" s="69"/>
      <c r="BP72" s="69"/>
      <c r="BQ72" s="69"/>
      <c r="BR72" s="69"/>
      <c r="BS72" s="69"/>
      <c r="BT72" s="69"/>
      <c r="BU72" s="69"/>
      <c r="BV72" s="69"/>
      <c r="BW72" s="69"/>
      <c r="BX72" s="69"/>
      <c r="BY72" s="69"/>
      <c r="BZ72" s="70"/>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8"/>
      <c r="BM73" s="69"/>
      <c r="BN73" s="69"/>
      <c r="BO73" s="69"/>
      <c r="BP73" s="69"/>
      <c r="BQ73" s="69"/>
      <c r="BR73" s="69"/>
      <c r="BS73" s="69"/>
      <c r="BT73" s="69"/>
      <c r="BU73" s="69"/>
      <c r="BV73" s="69"/>
      <c r="BW73" s="69"/>
      <c r="BX73" s="69"/>
      <c r="BY73" s="69"/>
      <c r="BZ73" s="70"/>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8"/>
      <c r="BM74" s="69"/>
      <c r="BN74" s="69"/>
      <c r="BO74" s="69"/>
      <c r="BP74" s="69"/>
      <c r="BQ74" s="69"/>
      <c r="BR74" s="69"/>
      <c r="BS74" s="69"/>
      <c r="BT74" s="69"/>
      <c r="BU74" s="69"/>
      <c r="BV74" s="69"/>
      <c r="BW74" s="69"/>
      <c r="BX74" s="69"/>
      <c r="BY74" s="69"/>
      <c r="BZ74" s="70"/>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8"/>
      <c r="BM75" s="69"/>
      <c r="BN75" s="69"/>
      <c r="BO75" s="69"/>
      <c r="BP75" s="69"/>
      <c r="BQ75" s="69"/>
      <c r="BR75" s="69"/>
      <c r="BS75" s="69"/>
      <c r="BT75" s="69"/>
      <c r="BU75" s="69"/>
      <c r="BV75" s="69"/>
      <c r="BW75" s="69"/>
      <c r="BX75" s="69"/>
      <c r="BY75" s="69"/>
      <c r="BZ75" s="70"/>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8"/>
      <c r="BM76" s="69"/>
      <c r="BN76" s="69"/>
      <c r="BO76" s="69"/>
      <c r="BP76" s="69"/>
      <c r="BQ76" s="69"/>
      <c r="BR76" s="69"/>
      <c r="BS76" s="69"/>
      <c r="BT76" s="69"/>
      <c r="BU76" s="69"/>
      <c r="BV76" s="69"/>
      <c r="BW76" s="69"/>
      <c r="BX76" s="69"/>
      <c r="BY76" s="69"/>
      <c r="BZ76" s="70"/>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8"/>
      <c r="BM77" s="69"/>
      <c r="BN77" s="69"/>
      <c r="BO77" s="69"/>
      <c r="BP77" s="69"/>
      <c r="BQ77" s="69"/>
      <c r="BR77" s="69"/>
      <c r="BS77" s="69"/>
      <c r="BT77" s="69"/>
      <c r="BU77" s="69"/>
      <c r="BV77" s="69"/>
      <c r="BW77" s="69"/>
      <c r="BX77" s="69"/>
      <c r="BY77" s="69"/>
      <c r="BZ77" s="70"/>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8"/>
      <c r="BM78" s="69"/>
      <c r="BN78" s="69"/>
      <c r="BO78" s="69"/>
      <c r="BP78" s="69"/>
      <c r="BQ78" s="69"/>
      <c r="BR78" s="69"/>
      <c r="BS78" s="69"/>
      <c r="BT78" s="69"/>
      <c r="BU78" s="69"/>
      <c r="BV78" s="69"/>
      <c r="BW78" s="69"/>
      <c r="BX78" s="69"/>
      <c r="BY78" s="69"/>
      <c r="BZ78" s="70"/>
    </row>
    <row r="79" spans="1:78" ht="13.5" customHeight="1" x14ac:dyDescent="0.2">
      <c r="A79" s="2"/>
      <c r="B79" s="17"/>
      <c r="C79" s="74" t="s">
        <v>38</v>
      </c>
      <c r="D79" s="74"/>
      <c r="E79" s="74"/>
      <c r="F79" s="74"/>
      <c r="G79" s="74"/>
      <c r="H79" s="74"/>
      <c r="I79" s="74"/>
      <c r="J79" s="74"/>
      <c r="K79" s="74"/>
      <c r="L79" s="74"/>
      <c r="M79" s="74"/>
      <c r="N79" s="74"/>
      <c r="O79" s="74"/>
      <c r="P79" s="74"/>
      <c r="Q79" s="74"/>
      <c r="R79" s="74"/>
      <c r="S79" s="74"/>
      <c r="T79" s="74"/>
      <c r="U79" s="20"/>
      <c r="V79" s="20"/>
      <c r="W79" s="74" t="s">
        <v>39</v>
      </c>
      <c r="X79" s="74"/>
      <c r="Y79" s="74"/>
      <c r="Z79" s="74"/>
      <c r="AA79" s="74"/>
      <c r="AB79" s="74"/>
      <c r="AC79" s="74"/>
      <c r="AD79" s="74"/>
      <c r="AE79" s="74"/>
      <c r="AF79" s="74"/>
      <c r="AG79" s="74"/>
      <c r="AH79" s="74"/>
      <c r="AI79" s="74"/>
      <c r="AJ79" s="74"/>
      <c r="AK79" s="74"/>
      <c r="AL79" s="74"/>
      <c r="AM79" s="74"/>
      <c r="AN79" s="74"/>
      <c r="AO79" s="20"/>
      <c r="AP79" s="20"/>
      <c r="AQ79" s="74" t="s">
        <v>40</v>
      </c>
      <c r="AR79" s="74"/>
      <c r="AS79" s="74"/>
      <c r="AT79" s="74"/>
      <c r="AU79" s="74"/>
      <c r="AV79" s="74"/>
      <c r="AW79" s="74"/>
      <c r="AX79" s="74"/>
      <c r="AY79" s="74"/>
      <c r="AZ79" s="74"/>
      <c r="BA79" s="74"/>
      <c r="BB79" s="74"/>
      <c r="BC79" s="74"/>
      <c r="BD79" s="74"/>
      <c r="BE79" s="74"/>
      <c r="BF79" s="74"/>
      <c r="BG79" s="74"/>
      <c r="BH79" s="74"/>
      <c r="BI79" s="18"/>
      <c r="BJ79" s="19"/>
      <c r="BK79" s="2"/>
      <c r="BL79" s="68"/>
      <c r="BM79" s="69"/>
      <c r="BN79" s="69"/>
      <c r="BO79" s="69"/>
      <c r="BP79" s="69"/>
      <c r="BQ79" s="69"/>
      <c r="BR79" s="69"/>
      <c r="BS79" s="69"/>
      <c r="BT79" s="69"/>
      <c r="BU79" s="69"/>
      <c r="BV79" s="69"/>
      <c r="BW79" s="69"/>
      <c r="BX79" s="69"/>
      <c r="BY79" s="69"/>
      <c r="BZ79" s="70"/>
    </row>
    <row r="80" spans="1:78" ht="13.5" customHeight="1" x14ac:dyDescent="0.2">
      <c r="A80" s="2"/>
      <c r="B80" s="17"/>
      <c r="C80" s="74"/>
      <c r="D80" s="74"/>
      <c r="E80" s="74"/>
      <c r="F80" s="74"/>
      <c r="G80" s="74"/>
      <c r="H80" s="74"/>
      <c r="I80" s="74"/>
      <c r="J80" s="74"/>
      <c r="K80" s="74"/>
      <c r="L80" s="74"/>
      <c r="M80" s="74"/>
      <c r="N80" s="74"/>
      <c r="O80" s="74"/>
      <c r="P80" s="74"/>
      <c r="Q80" s="74"/>
      <c r="R80" s="74"/>
      <c r="S80" s="74"/>
      <c r="T80" s="74"/>
      <c r="U80" s="20"/>
      <c r="V80" s="20"/>
      <c r="W80" s="74"/>
      <c r="X80" s="74"/>
      <c r="Y80" s="74"/>
      <c r="Z80" s="74"/>
      <c r="AA80" s="74"/>
      <c r="AB80" s="74"/>
      <c r="AC80" s="74"/>
      <c r="AD80" s="74"/>
      <c r="AE80" s="74"/>
      <c r="AF80" s="74"/>
      <c r="AG80" s="74"/>
      <c r="AH80" s="74"/>
      <c r="AI80" s="74"/>
      <c r="AJ80" s="74"/>
      <c r="AK80" s="74"/>
      <c r="AL80" s="74"/>
      <c r="AM80" s="74"/>
      <c r="AN80" s="74"/>
      <c r="AO80" s="20"/>
      <c r="AP80" s="20"/>
      <c r="AQ80" s="74"/>
      <c r="AR80" s="74"/>
      <c r="AS80" s="74"/>
      <c r="AT80" s="74"/>
      <c r="AU80" s="74"/>
      <c r="AV80" s="74"/>
      <c r="AW80" s="74"/>
      <c r="AX80" s="74"/>
      <c r="AY80" s="74"/>
      <c r="AZ80" s="74"/>
      <c r="BA80" s="74"/>
      <c r="BB80" s="74"/>
      <c r="BC80" s="74"/>
      <c r="BD80" s="74"/>
      <c r="BE80" s="74"/>
      <c r="BF80" s="74"/>
      <c r="BG80" s="74"/>
      <c r="BH80" s="74"/>
      <c r="BI80" s="18"/>
      <c r="BJ80" s="19"/>
      <c r="BK80" s="2"/>
      <c r="BL80" s="68"/>
      <c r="BM80" s="69"/>
      <c r="BN80" s="69"/>
      <c r="BO80" s="69"/>
      <c r="BP80" s="69"/>
      <c r="BQ80" s="69"/>
      <c r="BR80" s="69"/>
      <c r="BS80" s="69"/>
      <c r="BT80" s="69"/>
      <c r="BU80" s="69"/>
      <c r="BV80" s="69"/>
      <c r="BW80" s="69"/>
      <c r="BX80" s="69"/>
      <c r="BY80" s="69"/>
      <c r="BZ80" s="70"/>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8"/>
      <c r="BM81" s="69"/>
      <c r="BN81" s="69"/>
      <c r="BO81" s="69"/>
      <c r="BP81" s="69"/>
      <c r="BQ81" s="69"/>
      <c r="BR81" s="69"/>
      <c r="BS81" s="69"/>
      <c r="BT81" s="69"/>
      <c r="BU81" s="69"/>
      <c r="BV81" s="69"/>
      <c r="BW81" s="69"/>
      <c r="BX81" s="69"/>
      <c r="BY81" s="69"/>
      <c r="BZ81" s="7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algorithmName="SHA-512" hashValue="j9HnDUZ1l1dyolTg0bgP/A2Q1RzeTe7VPv4AnnQCgKAHYQQx5g5o9wfUv0/4VqI5EHpraS1bCrwyh6hB86+rog==" saltValue="5MVMr25l7tPkJExxc9QD4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X1" workbookViewId="0">
      <selection activeCell="BJ8" sqref="BJ8"/>
    </sheetView>
  </sheetViews>
  <sheetFormatPr defaultColWidth="9" defaultRowHeight="13.2" x14ac:dyDescent="0.2"/>
  <cols>
    <col min="1" max="1" width="9" style="3"/>
    <col min="2" max="144" width="11.88671875" style="3" customWidth="1"/>
    <col min="145" max="16384" width="9" style="3"/>
  </cols>
  <sheetData>
    <row r="1" spans="1:145" x14ac:dyDescent="0.2">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59</v>
      </c>
      <c r="B3" s="29" t="s">
        <v>60</v>
      </c>
      <c r="C3" s="29" t="s">
        <v>61</v>
      </c>
      <c r="D3" s="29" t="s">
        <v>62</v>
      </c>
      <c r="E3" s="29" t="s">
        <v>63</v>
      </c>
      <c r="F3" s="29" t="s">
        <v>64</v>
      </c>
      <c r="G3" s="29"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69</v>
      </c>
      <c r="B4" s="30"/>
      <c r="C4" s="30"/>
      <c r="D4" s="30"/>
      <c r="E4" s="30"/>
      <c r="F4" s="30"/>
      <c r="G4" s="30"/>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2">
      <c r="A6" s="28" t="s">
        <v>109</v>
      </c>
      <c r="B6" s="33">
        <f>B7</f>
        <v>2016</v>
      </c>
      <c r="C6" s="33">
        <f t="shared" ref="C6:X6" si="3">C7</f>
        <v>384011</v>
      </c>
      <c r="D6" s="33">
        <f t="shared" si="3"/>
        <v>47</v>
      </c>
      <c r="E6" s="33">
        <f t="shared" si="3"/>
        <v>17</v>
      </c>
      <c r="F6" s="33">
        <f t="shared" si="3"/>
        <v>1</v>
      </c>
      <c r="G6" s="33">
        <f t="shared" si="3"/>
        <v>0</v>
      </c>
      <c r="H6" s="33" t="str">
        <f t="shared" si="3"/>
        <v>愛媛県　松前町</v>
      </c>
      <c r="I6" s="33" t="str">
        <f t="shared" si="3"/>
        <v>法非適用</v>
      </c>
      <c r="J6" s="33" t="str">
        <f t="shared" si="3"/>
        <v>下水道事業</v>
      </c>
      <c r="K6" s="33" t="str">
        <f t="shared" si="3"/>
        <v>公共下水道</v>
      </c>
      <c r="L6" s="33" t="str">
        <f t="shared" si="3"/>
        <v>Cb2</v>
      </c>
      <c r="M6" s="33">
        <f t="shared" si="3"/>
        <v>0</v>
      </c>
      <c r="N6" s="34" t="str">
        <f t="shared" si="3"/>
        <v>-</v>
      </c>
      <c r="O6" s="34" t="str">
        <f t="shared" si="3"/>
        <v>該当数値なし</v>
      </c>
      <c r="P6" s="34">
        <f t="shared" si="3"/>
        <v>29.7</v>
      </c>
      <c r="Q6" s="34">
        <f t="shared" si="3"/>
        <v>95.06</v>
      </c>
      <c r="R6" s="34">
        <f t="shared" si="3"/>
        <v>2268</v>
      </c>
      <c r="S6" s="34">
        <f t="shared" si="3"/>
        <v>30899</v>
      </c>
      <c r="T6" s="34">
        <f t="shared" si="3"/>
        <v>20.41</v>
      </c>
      <c r="U6" s="34">
        <f t="shared" si="3"/>
        <v>1513.91</v>
      </c>
      <c r="V6" s="34">
        <f t="shared" si="3"/>
        <v>9143</v>
      </c>
      <c r="W6" s="34">
        <f t="shared" si="3"/>
        <v>1.54</v>
      </c>
      <c r="X6" s="34">
        <f t="shared" si="3"/>
        <v>5937.01</v>
      </c>
      <c r="Y6" s="35">
        <f>IF(Y7="",NA(),Y7)</f>
        <v>95.18</v>
      </c>
      <c r="Z6" s="35">
        <f t="shared" ref="Z6:AH6" si="4">IF(Z7="",NA(),Z7)</f>
        <v>90.62</v>
      </c>
      <c r="AA6" s="35">
        <f t="shared" si="4"/>
        <v>90.67</v>
      </c>
      <c r="AB6" s="35">
        <f t="shared" si="4"/>
        <v>83.58</v>
      </c>
      <c r="AC6" s="35">
        <f t="shared" si="4"/>
        <v>83.77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785.12</v>
      </c>
      <c r="BG6" s="35">
        <f t="shared" ref="BG6:BO6" si="7">IF(BG7="",NA(),BG7)</f>
        <v>893.19</v>
      </c>
      <c r="BH6" s="35">
        <f t="shared" si="7"/>
        <v>436.33</v>
      </c>
      <c r="BI6" s="35">
        <f t="shared" si="7"/>
        <v>977.66</v>
      </c>
      <c r="BJ6" s="35">
        <f t="shared" si="7"/>
        <v>1063.26</v>
      </c>
      <c r="BK6" s="35">
        <f t="shared" si="7"/>
        <v>1707.82</v>
      </c>
      <c r="BL6" s="35">
        <f t="shared" si="7"/>
        <v>1853.46</v>
      </c>
      <c r="BM6" s="35">
        <f t="shared" si="7"/>
        <v>1847.13</v>
      </c>
      <c r="BN6" s="35">
        <f t="shared" si="7"/>
        <v>1862.51</v>
      </c>
      <c r="BO6" s="35">
        <f t="shared" si="7"/>
        <v>1120.55</v>
      </c>
      <c r="BP6" s="34" t="str">
        <f>IF(BP7="","",IF(BP7="-","【-】","【"&amp;SUBSTITUTE(TEXT(BP7,"#,##0.00"),"-","△")&amp;"】"))</f>
        <v>【728.30】</v>
      </c>
      <c r="BQ6" s="35">
        <f>IF(BQ7="",NA(),BQ7)</f>
        <v>90.89</v>
      </c>
      <c r="BR6" s="35">
        <f t="shared" ref="BR6:BZ6" si="8">IF(BR7="",NA(),BR7)</f>
        <v>81.150000000000006</v>
      </c>
      <c r="BS6" s="35">
        <f t="shared" si="8"/>
        <v>74.78</v>
      </c>
      <c r="BT6" s="35">
        <f t="shared" si="8"/>
        <v>68.2</v>
      </c>
      <c r="BU6" s="35">
        <f t="shared" si="8"/>
        <v>68.75</v>
      </c>
      <c r="BV6" s="35">
        <f t="shared" si="8"/>
        <v>48.1</v>
      </c>
      <c r="BW6" s="35">
        <f t="shared" si="8"/>
        <v>45.22</v>
      </c>
      <c r="BX6" s="35">
        <f t="shared" si="8"/>
        <v>42.22</v>
      </c>
      <c r="BY6" s="35">
        <f t="shared" si="8"/>
        <v>53.03</v>
      </c>
      <c r="BZ6" s="35">
        <f t="shared" si="8"/>
        <v>73.28</v>
      </c>
      <c r="CA6" s="34" t="str">
        <f>IF(CA7="","",IF(CA7="-","【-】","【"&amp;SUBSTITUTE(TEXT(CA7,"#,##0.00"),"-","△")&amp;"】"))</f>
        <v>【100.04】</v>
      </c>
      <c r="CB6" s="35">
        <f>IF(CB7="",NA(),CB7)</f>
        <v>154.75</v>
      </c>
      <c r="CC6" s="35">
        <f t="shared" ref="CC6:CK6" si="9">IF(CC7="",NA(),CC7)</f>
        <v>172.86</v>
      </c>
      <c r="CD6" s="35">
        <f t="shared" si="9"/>
        <v>191.08</v>
      </c>
      <c r="CE6" s="35">
        <f t="shared" si="9"/>
        <v>210.19</v>
      </c>
      <c r="CF6" s="35">
        <f t="shared" si="9"/>
        <v>208.23</v>
      </c>
      <c r="CG6" s="35">
        <f t="shared" si="9"/>
        <v>275.68</v>
      </c>
      <c r="CH6" s="35">
        <f t="shared" si="9"/>
        <v>290.39999999999998</v>
      </c>
      <c r="CI6" s="35">
        <f t="shared" si="9"/>
        <v>300.07</v>
      </c>
      <c r="CJ6" s="35">
        <f t="shared" si="9"/>
        <v>250.86</v>
      </c>
      <c r="CK6" s="35">
        <f t="shared" si="9"/>
        <v>193.1</v>
      </c>
      <c r="CL6" s="34" t="str">
        <f>IF(CL7="","",IF(CL7="-","【-】","【"&amp;SUBSTITUTE(TEXT(CL7,"#,##0.00"),"-","△")&amp;"】"))</f>
        <v>【137.82】</v>
      </c>
      <c r="CM6" s="35">
        <f>IF(CM7="",NA(),CM7)</f>
        <v>40.06</v>
      </c>
      <c r="CN6" s="35">
        <f t="shared" ref="CN6:CV6" si="10">IF(CN7="",NA(),CN7)</f>
        <v>41.67</v>
      </c>
      <c r="CO6" s="35">
        <f t="shared" si="10"/>
        <v>42.55</v>
      </c>
      <c r="CP6" s="35">
        <f t="shared" si="10"/>
        <v>42.45</v>
      </c>
      <c r="CQ6" s="35">
        <f t="shared" si="10"/>
        <v>43.57</v>
      </c>
      <c r="CR6" s="35">
        <f t="shared" si="10"/>
        <v>45.25</v>
      </c>
      <c r="CS6" s="35">
        <f t="shared" si="10"/>
        <v>37.36</v>
      </c>
      <c r="CT6" s="35">
        <f t="shared" si="10"/>
        <v>42.07</v>
      </c>
      <c r="CU6" s="35">
        <f t="shared" si="10"/>
        <v>37.950000000000003</v>
      </c>
      <c r="CV6" s="35">
        <f t="shared" si="10"/>
        <v>51.05</v>
      </c>
      <c r="CW6" s="34" t="str">
        <f>IF(CW7="","",IF(CW7="-","【-】","【"&amp;SUBSTITUTE(TEXT(CW7,"#,##0.00"),"-","△")&amp;"】"))</f>
        <v>【60.09】</v>
      </c>
      <c r="CX6" s="35">
        <f>IF(CX7="",NA(),CX7)</f>
        <v>72.95</v>
      </c>
      <c r="CY6" s="35">
        <f t="shared" ref="CY6:DG6" si="11">IF(CY7="",NA(),CY7)</f>
        <v>74.19</v>
      </c>
      <c r="CZ6" s="35">
        <f t="shared" si="11"/>
        <v>75.39</v>
      </c>
      <c r="DA6" s="35">
        <f t="shared" si="11"/>
        <v>77</v>
      </c>
      <c r="DB6" s="35">
        <f t="shared" si="11"/>
        <v>77.239999999999995</v>
      </c>
      <c r="DC6" s="35">
        <f t="shared" si="11"/>
        <v>68.540000000000006</v>
      </c>
      <c r="DD6" s="35">
        <f t="shared" si="11"/>
        <v>61.85</v>
      </c>
      <c r="DE6" s="35">
        <f t="shared" si="11"/>
        <v>63.92</v>
      </c>
      <c r="DF6" s="35">
        <f t="shared" si="11"/>
        <v>63.25</v>
      </c>
      <c r="DG6" s="35">
        <f t="shared" si="11"/>
        <v>87.52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0.28999999999999998</v>
      </c>
      <c r="EK6" s="35">
        <f t="shared" si="14"/>
        <v>0.74</v>
      </c>
      <c r="EL6" s="35">
        <f t="shared" si="14"/>
        <v>0.57999999999999996</v>
      </c>
      <c r="EM6" s="35">
        <f t="shared" si="14"/>
        <v>0.01</v>
      </c>
      <c r="EN6" s="35">
        <f t="shared" si="14"/>
        <v>0.19</v>
      </c>
      <c r="EO6" s="34" t="str">
        <f>IF(EO7="","",IF(EO7="-","【-】","【"&amp;SUBSTITUTE(TEXT(EO7,"#,##0.00"),"-","△")&amp;"】"))</f>
        <v>【0.27】</v>
      </c>
    </row>
    <row r="7" spans="1:145" s="36" customFormat="1" x14ac:dyDescent="0.2">
      <c r="A7" s="28"/>
      <c r="B7" s="37">
        <v>2016</v>
      </c>
      <c r="C7" s="37">
        <v>384011</v>
      </c>
      <c r="D7" s="37">
        <v>47</v>
      </c>
      <c r="E7" s="37">
        <v>17</v>
      </c>
      <c r="F7" s="37">
        <v>1</v>
      </c>
      <c r="G7" s="37">
        <v>0</v>
      </c>
      <c r="H7" s="37" t="s">
        <v>110</v>
      </c>
      <c r="I7" s="37" t="s">
        <v>111</v>
      </c>
      <c r="J7" s="37" t="s">
        <v>112</v>
      </c>
      <c r="K7" s="37" t="s">
        <v>113</v>
      </c>
      <c r="L7" s="37" t="s">
        <v>114</v>
      </c>
      <c r="M7" s="37"/>
      <c r="N7" s="38" t="s">
        <v>115</v>
      </c>
      <c r="O7" s="38" t="s">
        <v>116</v>
      </c>
      <c r="P7" s="38">
        <v>29.7</v>
      </c>
      <c r="Q7" s="38">
        <v>95.06</v>
      </c>
      <c r="R7" s="38">
        <v>2268</v>
      </c>
      <c r="S7" s="38">
        <v>30899</v>
      </c>
      <c r="T7" s="38">
        <v>20.41</v>
      </c>
      <c r="U7" s="38">
        <v>1513.91</v>
      </c>
      <c r="V7" s="38">
        <v>9143</v>
      </c>
      <c r="W7" s="38">
        <v>1.54</v>
      </c>
      <c r="X7" s="38">
        <v>5937.01</v>
      </c>
      <c r="Y7" s="38">
        <v>95.18</v>
      </c>
      <c r="Z7" s="38">
        <v>90.62</v>
      </c>
      <c r="AA7" s="38">
        <v>90.67</v>
      </c>
      <c r="AB7" s="38">
        <v>83.58</v>
      </c>
      <c r="AC7" s="38">
        <v>83.77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785.12</v>
      </c>
      <c r="BG7" s="38">
        <v>893.19</v>
      </c>
      <c r="BH7" s="38">
        <v>436.33</v>
      </c>
      <c r="BI7" s="38">
        <v>977.66</v>
      </c>
      <c r="BJ7" s="38">
        <v>1063.26</v>
      </c>
      <c r="BK7" s="38">
        <v>1707.82</v>
      </c>
      <c r="BL7" s="38">
        <v>1853.46</v>
      </c>
      <c r="BM7" s="38">
        <v>1847.13</v>
      </c>
      <c r="BN7" s="38">
        <v>1862.51</v>
      </c>
      <c r="BO7" s="38">
        <v>1120.55</v>
      </c>
      <c r="BP7" s="38">
        <v>728.3</v>
      </c>
      <c r="BQ7" s="38">
        <v>90.89</v>
      </c>
      <c r="BR7" s="38">
        <v>81.150000000000006</v>
      </c>
      <c r="BS7" s="38">
        <v>74.78</v>
      </c>
      <c r="BT7" s="38">
        <v>68.2</v>
      </c>
      <c r="BU7" s="38">
        <v>68.75</v>
      </c>
      <c r="BV7" s="38">
        <v>48.1</v>
      </c>
      <c r="BW7" s="38">
        <v>45.22</v>
      </c>
      <c r="BX7" s="38">
        <v>42.22</v>
      </c>
      <c r="BY7" s="38">
        <v>53.03</v>
      </c>
      <c r="BZ7" s="38">
        <v>73.28</v>
      </c>
      <c r="CA7" s="38">
        <v>100.04</v>
      </c>
      <c r="CB7" s="38">
        <v>154.75</v>
      </c>
      <c r="CC7" s="38">
        <v>172.86</v>
      </c>
      <c r="CD7" s="38">
        <v>191.08</v>
      </c>
      <c r="CE7" s="38">
        <v>210.19</v>
      </c>
      <c r="CF7" s="38">
        <v>208.23</v>
      </c>
      <c r="CG7" s="38">
        <v>275.68</v>
      </c>
      <c r="CH7" s="38">
        <v>290.39999999999998</v>
      </c>
      <c r="CI7" s="38">
        <v>300.07</v>
      </c>
      <c r="CJ7" s="38">
        <v>250.86</v>
      </c>
      <c r="CK7" s="38">
        <v>193.1</v>
      </c>
      <c r="CL7" s="38">
        <v>137.82</v>
      </c>
      <c r="CM7" s="38">
        <v>40.06</v>
      </c>
      <c r="CN7" s="38">
        <v>41.67</v>
      </c>
      <c r="CO7" s="38">
        <v>42.55</v>
      </c>
      <c r="CP7" s="38">
        <v>42.45</v>
      </c>
      <c r="CQ7" s="38">
        <v>43.57</v>
      </c>
      <c r="CR7" s="38">
        <v>45.25</v>
      </c>
      <c r="CS7" s="38">
        <v>37.36</v>
      </c>
      <c r="CT7" s="38">
        <v>42.07</v>
      </c>
      <c r="CU7" s="38">
        <v>37.950000000000003</v>
      </c>
      <c r="CV7" s="38">
        <v>51.05</v>
      </c>
      <c r="CW7" s="38">
        <v>60.09</v>
      </c>
      <c r="CX7" s="38">
        <v>72.95</v>
      </c>
      <c r="CY7" s="38">
        <v>74.19</v>
      </c>
      <c r="CZ7" s="38">
        <v>75.39</v>
      </c>
      <c r="DA7" s="38">
        <v>77</v>
      </c>
      <c r="DB7" s="38">
        <v>77.239999999999995</v>
      </c>
      <c r="DC7" s="38">
        <v>68.540000000000006</v>
      </c>
      <c r="DD7" s="38">
        <v>61.85</v>
      </c>
      <c r="DE7" s="38">
        <v>63.92</v>
      </c>
      <c r="DF7" s="38">
        <v>63.25</v>
      </c>
      <c r="DG7" s="38">
        <v>87.52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0.28999999999999998</v>
      </c>
      <c r="EK7" s="38">
        <v>0.74</v>
      </c>
      <c r="EL7" s="38">
        <v>0.57999999999999996</v>
      </c>
      <c r="EM7" s="38">
        <v>0.01</v>
      </c>
      <c r="EN7" s="38">
        <v>0.19</v>
      </c>
      <c r="EO7" s="38">
        <v>0.27</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2018-02-09T08:38:13Z</cp:lastPrinted>
  <dcterms:created xsi:type="dcterms:W3CDTF">2017-12-25T02:12:29Z</dcterms:created>
  <dcterms:modified xsi:type="dcterms:W3CDTF">2018-02-15T10:59:36Z</dcterms:modified>
  <cp:category/>
</cp:coreProperties>
</file>