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<sst xmlns="http://schemas.openxmlformats.org/spreadsheetml/2006/main" count="251" uniqueCount="125">
  <si>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</si>
  <si>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</si>
  <si>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</si>
  <si>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</si>
  <si>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</si>
  <si>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</si>
  <si>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</si>
  <si>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</si>
  <si>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</si>
  <si>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</si>
  <si>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</si>
  <si>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</si>
  <si>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</si>
  <si>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</si>
  <si>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</si>
  <si>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</si>
  <si>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</si>
  <si>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</si>
  <si>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</si>
  <si>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</si>
  <si>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</si>
  <si>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</si>
  <si>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</si>
  <si>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</si>
  <si>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</si>
  <si>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</si>
  <si>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</si>
  <si>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</si>
  <si>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</si>
  <si>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</si>
  <si>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</si>
  <si>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</si>
  <si>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</si>
  <si>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</si>
  <si>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</si>
  <si>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</si>
  <si>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</si>
  <si>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</si>
  <si>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</si>
  <si>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</si>
  <si>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</si>
  <si>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</si>
  <si>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</si>
  <si>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</si>
  <si>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</si>
  <si>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</si>
  <si>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</si>
  <si>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</si>
  <si>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</si>
  <si>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</si>
  <si>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</si>
  <si>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</si>
  <si>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</si>
  <si>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</si>
  <si>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</si>
  <si>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</si>
  <si>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</si>
  <si>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</si>
  <si>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</si>
  <si>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</si>
  <si>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</si>
  <si>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</si>
  <si>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</si>
  <si>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</si>
  <si>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</si>
  <si>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</si>
  <si>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</si>
  <si>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</si>
  <si>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</si>
  <si>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</si>
  <si>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</si>
  <si>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</si>
  <si>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</si>
  <si>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</si>
  <si>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</si>
  <si>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</si>
  <si>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</si>
  <si>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</si>
  <si>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</si>
  <si>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</si>
  <si>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</si>
  <si>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</si>
  <si>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</si>
  <si>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</si>
  <si>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</si>
  <si>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</si>
  <si>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</si>
  <si>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</si>
  <si>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</si>
  <si>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</si>
  <si>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</si>
  <si>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</si>
  <si>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</si>
  <si>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</si>
  <si>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</si>
  <si>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</si>
  <si>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</si>
  <si>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</si>
  <si>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</si>
  <si>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</si>
  <si>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</si>
  <si>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</si>
  <si>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</si>
  <si>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</si>
  <si>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</si>
  <si>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</si>
  <si>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</si>
  <si>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</si>
  <si>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</si>
  <si>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上島町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</si>
  <si>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</si>
  <si>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</si>
  <si>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</si>
  <si>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</si>
  <si>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</si>
  <si>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</si>
  <si>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</si>
  <si>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</si>
  <si>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</si>
  <si>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</si>
  <si>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</si>
  <si>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会計規模が小さいため変動率が高くなる傾向である。平成28年度83.62％と平成27年度に比べ7.92％増加している。収益的収入において浄化槽新設による営業費用増加に伴い他会計繰入金が3,862千円増加し、収入全体で3,509千円増加した。一方、収益的支出及び地方債償還金の合計が1,145千円増加した。主な理由としては、新規の浄化槽設置工事があり、年次償還に伴い地方債償還金が減少したことである。②～③については法非適用企業あるため該当しない。④については他団体の平均に比べると低い、今後も大きな借入見込がないことから償還が進み低下して行く予定である。⑤経費回収率については、他団体に比べ低い。主な理由としては維持管理費が高く、高齢者や独居世帯が多く、工場などの大口がないことから営業収入が低いためである。平成28年度においては17.42％と平成27年度に対して3.73％減となっているが、主な理由として営業収益が353千円減少し、汚泥処分費が3,106千円増加したことにより経費回収率が下がった。⑥汚水処理原価については、他団体と比べて高い、主な理由は⑤で説明している維持管理費が高いこと、営業収入と同様の理由で有収水量が少ないことである。平成28年度においては633.87円と平成27年度に対して124.94円増となっている。今後も人口減少による収入の減少や経年劣化による故障修理等が増えることから増加傾向となることが予測される。⑦施設利用率については43.33％と横ばいに推移している。⑧水洗化率については、平成27年度において94.59％と同規模の団体に比べ高水準であるが、今後も未接続世帯に対して接続の働きかけをしていきたい。</t>
    <rPh sb="79" eb="82">
      <t>ジョウカソウ</t>
    </rPh>
    <rPh sb="82" eb="84">
      <t>シンセツ</t>
    </rPh>
    <rPh sb="87" eb="89">
      <t>エイギョウ</t>
    </rPh>
    <rPh sb="89" eb="91">
      <t>ヒヨウ</t>
    </rPh>
    <rPh sb="91" eb="93">
      <t>ゾウカ</t>
    </rPh>
    <rPh sb="94" eb="95">
      <t>トモナ</t>
    </rPh>
    <rPh sb="96" eb="97">
      <t>タ</t>
    </rPh>
    <rPh sb="97" eb="99">
      <t>カイケイ</t>
    </rPh>
    <rPh sb="99" eb="101">
      <t>クリイレ</t>
    </rPh>
    <rPh sb="101" eb="102">
      <t>キン</t>
    </rPh>
    <rPh sb="108" eb="110">
      <t>センエン</t>
    </rPh>
    <rPh sb="110" eb="112">
      <t>ゾウカ</t>
    </rPh>
    <rPh sb="114" eb="116">
      <t>シュウニュウ</t>
    </rPh>
    <rPh sb="116" eb="118">
      <t>ゼンタイ</t>
    </rPh>
    <rPh sb="126" eb="128">
      <t>ゾウカ</t>
    </rPh>
    <rPh sb="131" eb="133">
      <t>イッポウ</t>
    </rPh>
    <rPh sb="139" eb="140">
      <t>オヨ</t>
    </rPh>
    <rPh sb="141" eb="143">
      <t>チホウ</t>
    </rPh>
    <rPh sb="143" eb="144">
      <t>サイ</t>
    </rPh>
    <rPh sb="144" eb="147">
      <t>ショウカンキン</t>
    </rPh>
    <rPh sb="148" eb="150">
      <t>ゴウケイ</t>
    </rPh>
    <rPh sb="156" eb="158">
      <t>センエン</t>
    </rPh>
    <rPh sb="158" eb="160">
      <t>ゾウカ</t>
    </rPh>
    <rPh sb="163" eb="164">
      <t>オモ</t>
    </rPh>
    <rPh sb="165" eb="167">
      <t>リユウ</t>
    </rPh>
    <rPh sb="172" eb="174">
      <t>シンキ</t>
    </rPh>
    <rPh sb="175" eb="178">
      <t>ジョウカソウ</t>
    </rPh>
    <rPh sb="178" eb="180">
      <t>セッチ</t>
    </rPh>
    <rPh sb="180" eb="182">
      <t>コウジ</t>
    </rPh>
    <rPh sb="186" eb="188">
      <t>ネンジ</t>
    </rPh>
    <rPh sb="188" eb="190">
      <t>ショウカン</t>
    </rPh>
    <rPh sb="191" eb="192">
      <t>トモナ</t>
    </rPh>
    <rPh sb="193" eb="195">
      <t>チホウ</t>
    </rPh>
    <rPh sb="195" eb="196">
      <t>サイ</t>
    </rPh>
    <rPh sb="196" eb="198">
      <t>ショウカン</t>
    </rPh>
    <rPh sb="198" eb="199">
      <t>キン</t>
    </rPh>
    <rPh sb="200" eb="202">
      <t>ゲンショウ</t>
    </rPh>
    <rPh sb="257" eb="258">
      <t>オオ</t>
    </rPh>
    <rPh sb="260" eb="262">
      <t>カリイレ</t>
    </rPh>
    <rPh sb="262" eb="264">
      <t>ミコミ</t>
    </rPh>
    <rPh sb="271" eb="273">
      <t>ショウカン</t>
    </rPh>
    <rPh sb="274" eb="275">
      <t>スス</t>
    </rPh>
    <rPh sb="276" eb="278">
      <t>テイカ</t>
    </rPh>
    <rPh sb="280" eb="281">
      <t>イ</t>
    </rPh>
    <rPh sb="300" eb="301">
      <t>タ</t>
    </rPh>
    <rPh sb="301" eb="303">
      <t>ダンタイ</t>
    </rPh>
    <rPh sb="304" eb="305">
      <t>クラ</t>
    </rPh>
    <rPh sb="306" eb="307">
      <t>ヒク</t>
    </rPh>
    <rPh sb="309" eb="310">
      <t>オモ</t>
    </rPh>
    <rPh sb="311" eb="313">
      <t>リユウ</t>
    </rPh>
    <rPh sb="338" eb="340">
      <t>コウジョウ</t>
    </rPh>
    <rPh sb="343" eb="345">
      <t>オオクチ</t>
    </rPh>
    <rPh sb="407" eb="408">
      <t>オモ</t>
    </rPh>
    <rPh sb="409" eb="411">
      <t>リユウ</t>
    </rPh>
    <rPh sb="414" eb="416">
      <t>エイギョウ</t>
    </rPh>
    <rPh sb="416" eb="418">
      <t>シュウエキ</t>
    </rPh>
    <rPh sb="422" eb="424">
      <t>センエン</t>
    </rPh>
    <rPh sb="424" eb="426">
      <t>ゲンショウ</t>
    </rPh>
    <rPh sb="439" eb="441">
      <t>センエン</t>
    </rPh>
    <rPh sb="442" eb="443">
      <t>カ</t>
    </rPh>
    <rPh sb="474" eb="475">
      <t>タ</t>
    </rPh>
    <rPh sb="475" eb="477">
      <t>ダンタイ</t>
    </rPh>
    <rPh sb="478" eb="479">
      <t>クラ</t>
    </rPh>
    <rPh sb="481" eb="482">
      <t>タカ</t>
    </rPh>
    <rPh sb="484" eb="485">
      <t>オモ</t>
    </rPh>
    <rPh sb="486" eb="488">
      <t>リユウ</t>
    </rPh>
    <rPh sb="497" eb="499">
      <t>イジ</t>
    </rPh>
    <rPh sb="499" eb="501">
      <t>カンリ</t>
    </rPh>
    <rPh sb="501" eb="502">
      <t>ヒ</t>
    </rPh>
    <rPh sb="503" eb="504">
      <t>タカ</t>
    </rPh>
    <rPh sb="519" eb="521">
      <t>ユウシュウ</t>
    </rPh>
    <rPh sb="521" eb="523">
      <t>スイリョウ</t>
    </rPh>
    <rPh sb="524" eb="525">
      <t>スク</t>
    </rPh>
    <rPh sb="577" eb="579">
      <t>コンゴ</t>
    </rPh>
    <rPh sb="580" eb="582">
      <t>ジンコウ</t>
    </rPh>
    <rPh sb="582" eb="584">
      <t>ゲンショウ</t>
    </rPh>
    <rPh sb="587" eb="589">
      <t>シュウニュウ</t>
    </rPh>
    <rPh sb="590" eb="592">
      <t>ゲンショウ</t>
    </rPh>
    <rPh sb="593" eb="595">
      <t>ケイネン</t>
    </rPh>
    <rPh sb="595" eb="597">
      <t>レッカ</t>
    </rPh>
    <rPh sb="600" eb="602">
      <t>コショウ</t>
    </rPh>
    <rPh sb="602" eb="604">
      <t>シュウリ</t>
    </rPh>
    <rPh sb="604" eb="605">
      <t>トウ</t>
    </rPh>
    <rPh sb="606" eb="607">
      <t>フ</t>
    </rPh>
    <rPh sb="613" eb="615">
      <t>ゾウカ</t>
    </rPh>
    <rPh sb="615" eb="617">
      <t>ケイコウ</t>
    </rPh>
    <rPh sb="623" eb="625">
      <t>ヨソク</t>
    </rPh>
    <rPh sb="630" eb="632">
      <t>シセツ</t>
    </rPh>
    <rPh sb="632" eb="634">
      <t>リヨウ</t>
    </rPh>
    <rPh sb="634" eb="635">
      <t>リツ</t>
    </rPh>
    <rPh sb="647" eb="648">
      <t>ヨコ</t>
    </rPh>
    <rPh sb="651" eb="653">
      <t>スイイ</t>
    </rPh>
    <phoneticPr fontId="7"/>
  </si>
  <si>
    <t>浄化槽事業においては、公共、農排事業に比べて高齢者や少人数世帯が多く、工場などの大口の利用者がないため、料金収入が少なめである。平成20年度に整備事業が終了し、浄化槽への水洗化率も94.59％となっているため、今後大きく接続人口が増える見込みはない。収益的収支については大半は一般会計からの繰入金に頼っている状況である。今後は料金改定の検討、経費削減と未普及対象への接続働きかけを行っていく。</t>
    <rPh sb="3" eb="5">
      <t>ジギョウ</t>
    </rPh>
    <rPh sb="11" eb="13">
      <t>コウキョウ</t>
    </rPh>
    <rPh sb="16" eb="18">
      <t>ジギョウ</t>
    </rPh>
    <rPh sb="22" eb="25">
      <t>コウレイシャ</t>
    </rPh>
    <rPh sb="35" eb="37">
      <t>コウジョウ</t>
    </rPh>
    <rPh sb="40" eb="42">
      <t>オオグチ</t>
    </rPh>
    <rPh sb="43" eb="46">
      <t>リヨウシャ</t>
    </rPh>
    <rPh sb="105" eb="107">
      <t>コンゴ</t>
    </rPh>
    <rPh sb="107" eb="108">
      <t>オオ</t>
    </rPh>
    <rPh sb="110" eb="112">
      <t>セツゾク</t>
    </rPh>
    <rPh sb="112" eb="114">
      <t>ジンコウ</t>
    </rPh>
    <rPh sb="115" eb="116">
      <t>フ</t>
    </rPh>
    <rPh sb="118" eb="120">
      <t>ミコ</t>
    </rPh>
    <rPh sb="135" eb="137">
      <t>タイハン</t>
    </rPh>
    <rPh sb="163" eb="167">
      <t>リョウキンカイテイ</t>
    </rPh>
    <rPh sb="168" eb="170">
      <t>ケントウ</t>
    </rPh>
    <rPh sb="171" eb="173">
      <t>ケイヒ</t>
    </rPh>
    <rPh sb="173" eb="175">
      <t>サクゲン</t>
    </rPh>
    <phoneticPr fontId="7"/>
  </si>
  <si>
    <t>　施設の更新について耐用年数は経過していないため、現状では行っていない。将来更新の時期には計画的に行っていく必要がある。</t>
    <rPh sb="1" eb="3">
      <t>シセツ</t>
    </rPh>
    <rPh sb="4" eb="6">
      <t>コウシン</t>
    </rPh>
    <rPh sb="10" eb="12">
      <t>タイヨウ</t>
    </rPh>
    <rPh sb="12" eb="14">
      <t>ネンスウ</t>
    </rPh>
    <rPh sb="15" eb="17">
      <t>ケイカ</t>
    </rPh>
    <rPh sb="25" eb="27">
      <t>ゲンジョウ</t>
    </rPh>
    <rPh sb="29" eb="30">
      <t>オコナ</t>
    </rPh>
    <rPh sb="36" eb="38">
      <t>ショウライ</t>
    </rPh>
    <rPh sb="38" eb="40">
      <t>コウシン</t>
    </rPh>
    <rPh sb="41" eb="43">
      <t>ジキ</t>
    </rPh>
    <rPh sb="45" eb="48">
      <t>ケイカクテキ</t>
    </rPh>
    <rPh sb="49" eb="50">
      <t>オコナ</t>
    </rPh>
    <rPh sb="54" eb="56">
      <t>ヒツヨウ</t>
    </rPh>
    <phoneticPr fontId="7"/>
  </si>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</sst>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C7-4976-9D2D-80859CFD0178}"/>
            </c:ext>
          </c:extLst>
        </c:ser>
        <c:dLbls>
          <c:showLegendKey val="0"/>
          <c:showVal val="0"/>
          <c:showCatName val="0"/>
          <c:showSerName val="0"/>
          <c:showPercent val="0"/>
          <c:showBubbleSize val="0"/>
        </c:dLbls>
        <c:gapWidth val="150"/>
        <c:axId val="98633984"/>
        <c:axId val="986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BC7-4976-9D2D-80859CFD0178}"/>
            </c:ext>
          </c:extLst>
        </c:ser>
        <c:dLbls>
          <c:showLegendKey val="0"/>
          <c:showVal val="0"/>
          <c:showCatName val="0"/>
          <c:showSerName val="0"/>
          <c:showPercent val="0"/>
          <c:showBubbleSize val="0"/>
        </c:dLbls>
        <c:marker val="1"/>
        <c:smooth val="0"/>
        <c:axId val="98633984"/>
        <c:axId val="98648448"/>
      </c:lineChart>
      <c:dateAx>
        <c:axId val="98633984"/>
        <c:scaling>
          <c:orientation val="minMax"/>
        </c:scaling>
        <c:delete val="1"/>
        <c:axPos val="b"/>
        <c:numFmt formatCode="ge" sourceLinked="1"/>
        <c:majorTickMark val="none"/>
        <c:minorTickMark val="none"/>
        <c:tickLblPos val="none"/>
        <c:crossAx val="98648448"/>
        <c:crosses val="autoZero"/>
        <c:auto val="1"/>
        <c:lblOffset val="100"/>
        <c:baseTimeUnit val="years"/>
      </c:dateAx>
      <c:valAx>
        <c:axId val="986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65.53</c:v>
                </c:pt>
                <c:pt idx="1">
                  <c:v>143.18</c:v>
                </c:pt>
                <c:pt idx="2">
                  <c:v>48.11</c:v>
                </c:pt>
                <c:pt idx="3">
                  <c:v>48.86</c:v>
                </c:pt>
                <c:pt idx="4">
                  <c:v>43.33</c:v>
                </c:pt>
              </c:numCache>
            </c:numRef>
          </c:val>
          <c:extLst xmlns:c16r2="http://schemas.microsoft.com/office/drawing/2015/06/chart">
            <c:ext xmlns:c16="http://schemas.microsoft.com/office/drawing/2014/chart" uri="{C3380CC4-5D6E-409C-BE32-E72D297353CC}">
              <c16:uniqueId val="{00000000-A0DC-4098-A350-47E52A659113}"/>
            </c:ext>
          </c:extLst>
        </c:ser>
        <c:dLbls>
          <c:showLegendKey val="0"/>
          <c:showVal val="0"/>
          <c:showCatName val="0"/>
          <c:showSerName val="0"/>
          <c:showPercent val="0"/>
          <c:showBubbleSize val="0"/>
        </c:dLbls>
        <c:gapWidth val="150"/>
        <c:axId val="100569088"/>
        <c:axId val="1005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A0DC-4098-A350-47E52A659113}"/>
            </c:ext>
          </c:extLst>
        </c:ser>
        <c:dLbls>
          <c:showLegendKey val="0"/>
          <c:showVal val="0"/>
          <c:showCatName val="0"/>
          <c:showSerName val="0"/>
          <c:showPercent val="0"/>
          <c:showBubbleSize val="0"/>
        </c:dLbls>
        <c:marker val="1"/>
        <c:smooth val="0"/>
        <c:axId val="100569088"/>
        <c:axId val="100571008"/>
      </c:lineChart>
      <c:dateAx>
        <c:axId val="100569088"/>
        <c:scaling>
          <c:orientation val="minMax"/>
        </c:scaling>
        <c:delete val="1"/>
        <c:axPos val="b"/>
        <c:numFmt formatCode="ge" sourceLinked="1"/>
        <c:majorTickMark val="none"/>
        <c:minorTickMark val="none"/>
        <c:tickLblPos val="none"/>
        <c:crossAx val="100571008"/>
        <c:crosses val="autoZero"/>
        <c:auto val="1"/>
        <c:lblOffset val="100"/>
        <c:baseTimeUnit val="years"/>
      </c:dateAx>
      <c:valAx>
        <c:axId val="1005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97.82</c:v>
                </c:pt>
                <c:pt idx="1">
                  <c:v>97.66</c:v>
                </c:pt>
                <c:pt idx="2">
                  <c:v>92.77</c:v>
                </c:pt>
                <c:pt idx="3">
                  <c:v>92.7</c:v>
                </c:pt>
                <c:pt idx="4">
                  <c:v>94.59</c:v>
                </c:pt>
              </c:numCache>
            </c:numRef>
          </c:val>
          <c:extLst xmlns:c16r2="http://schemas.microsoft.com/office/drawing/2015/06/chart">
            <c:ext xmlns:c16="http://schemas.microsoft.com/office/drawing/2014/chart" uri="{C3380CC4-5D6E-409C-BE32-E72D297353CC}">
              <c16:uniqueId val="{00000000-46AB-4721-B7B5-3BA82F3AE96D}"/>
            </c:ext>
          </c:extLst>
        </c:ser>
        <c:dLbls>
          <c:showLegendKey val="0"/>
          <c:showVal val="0"/>
          <c:showCatName val="0"/>
          <c:showSerName val="0"/>
          <c:showPercent val="0"/>
          <c:showBubbleSize val="0"/>
        </c:dLbls>
        <c:gapWidth val="150"/>
        <c:axId val="100608640"/>
        <c:axId val="1006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46AB-4721-B7B5-3BA82F3AE96D}"/>
            </c:ext>
          </c:extLst>
        </c:ser>
        <c:dLbls>
          <c:showLegendKey val="0"/>
          <c:showVal val="0"/>
          <c:showCatName val="0"/>
          <c:showSerName val="0"/>
          <c:showPercent val="0"/>
          <c:showBubbleSize val="0"/>
        </c:dLbls>
        <c:marker val="1"/>
        <c:smooth val="0"/>
        <c:axId val="100608640"/>
        <c:axId val="100610816"/>
      </c:lineChart>
      <c:dateAx>
        <c:axId val="100608640"/>
        <c:scaling>
          <c:orientation val="minMax"/>
        </c:scaling>
        <c:delete val="1"/>
        <c:axPos val="b"/>
        <c:numFmt formatCode="ge" sourceLinked="1"/>
        <c:majorTickMark val="none"/>
        <c:minorTickMark val="none"/>
        <c:tickLblPos val="none"/>
        <c:crossAx val="100610816"/>
        <c:crosses val="autoZero"/>
        <c:auto val="1"/>
        <c:lblOffset val="100"/>
        <c:baseTimeUnit val="years"/>
      </c:dateAx>
      <c:valAx>
        <c:axId val="1006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70.16</c:v>
                </c:pt>
                <c:pt idx="1">
                  <c:v>73.010000000000005</c:v>
                </c:pt>
                <c:pt idx="2">
                  <c:v>73.510000000000005</c:v>
                </c:pt>
                <c:pt idx="3">
                  <c:v>75.7</c:v>
                </c:pt>
                <c:pt idx="4">
                  <c:v>83.62</c:v>
                </c:pt>
              </c:numCache>
            </c:numRef>
          </c:val>
          <c:extLst xmlns:c16r2="http://schemas.microsoft.com/office/drawing/2015/06/chart">
            <c:ext xmlns:c16="http://schemas.microsoft.com/office/drawing/2014/chart" uri="{C3380CC4-5D6E-409C-BE32-E72D297353CC}">
              <c16:uniqueId val="{00000000-BE33-4156-B90C-99AD59149833}"/>
            </c:ext>
          </c:extLst>
        </c:ser>
        <c:dLbls>
          <c:showLegendKey val="0"/>
          <c:showVal val="0"/>
          <c:showCatName val="0"/>
          <c:showSerName val="0"/>
          <c:showPercent val="0"/>
          <c:showBubbleSize val="0"/>
        </c:dLbls>
        <c:gapWidth val="150"/>
        <c:axId val="98679424"/>
        <c:axId val="986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33-4156-B90C-99AD59149833}"/>
            </c:ext>
          </c:extLst>
        </c:ser>
        <c:dLbls>
          <c:showLegendKey val="0"/>
          <c:showVal val="0"/>
          <c:showCatName val="0"/>
          <c:showSerName val="0"/>
          <c:showPercent val="0"/>
          <c:showBubbleSize val="0"/>
        </c:dLbls>
        <c:marker val="1"/>
        <c:smooth val="0"/>
        <c:axId val="98679424"/>
        <c:axId val="98685696"/>
      </c:lineChart>
      <c:dateAx>
        <c:axId val="98679424"/>
        <c:scaling>
          <c:orientation val="minMax"/>
        </c:scaling>
        <c:delete val="1"/>
        <c:axPos val="b"/>
        <c:numFmt formatCode="ge" sourceLinked="1"/>
        <c:majorTickMark val="none"/>
        <c:minorTickMark val="none"/>
        <c:tickLblPos val="none"/>
        <c:crossAx val="98685696"/>
        <c:crosses val="autoZero"/>
        <c:auto val="1"/>
        <c:lblOffset val="100"/>
        <c:baseTimeUnit val="years"/>
      </c:dateAx>
      <c:valAx>
        <c:axId val="986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34-4510-8B7A-D3D412F049FF}"/>
            </c:ext>
          </c:extLst>
        </c:ser>
        <c:dLbls>
          <c:showLegendKey val="0"/>
          <c:showVal val="0"/>
          <c:showCatName val="0"/>
          <c:showSerName val="0"/>
          <c:showPercent val="0"/>
          <c:showBubbleSize val="0"/>
        </c:dLbls>
        <c:gapWidth val="150"/>
        <c:axId val="99621888"/>
        <c:axId val="99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34-4510-8B7A-D3D412F049FF}"/>
            </c:ext>
          </c:extLst>
        </c:ser>
        <c:dLbls>
          <c:showLegendKey val="0"/>
          <c:showVal val="0"/>
          <c:showCatName val="0"/>
          <c:showSerName val="0"/>
          <c:showPercent val="0"/>
          <c:showBubbleSize val="0"/>
        </c:dLbls>
        <c:marker val="1"/>
        <c:smooth val="0"/>
        <c:axId val="99621888"/>
        <c:axId val="99652736"/>
      </c:lineChart>
      <c:dateAx>
        <c:axId val="99621888"/>
        <c:scaling>
          <c:orientation val="minMax"/>
        </c:scaling>
        <c:delete val="1"/>
        <c:axPos val="b"/>
        <c:numFmt formatCode="ge" sourceLinked="1"/>
        <c:majorTickMark val="none"/>
        <c:minorTickMark val="none"/>
        <c:tickLblPos val="none"/>
        <c:crossAx val="99652736"/>
        <c:crosses val="autoZero"/>
        <c:auto val="1"/>
        <c:lblOffset val="100"/>
        <c:baseTimeUnit val="years"/>
      </c:dateAx>
      <c:valAx>
        <c:axId val="99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4A-4CD9-B081-8B692AD9AB61}"/>
            </c:ext>
          </c:extLst>
        </c:ser>
        <c:dLbls>
          <c:showLegendKey val="0"/>
          <c:showVal val="0"/>
          <c:showCatName val="0"/>
          <c:showSerName val="0"/>
          <c:showPercent val="0"/>
          <c:showBubbleSize val="0"/>
        </c:dLbls>
        <c:gapWidth val="150"/>
        <c:axId val="99667328"/>
        <c:axId val="997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4A-4CD9-B081-8B692AD9AB61}"/>
            </c:ext>
          </c:extLst>
        </c:ser>
        <c:dLbls>
          <c:showLegendKey val="0"/>
          <c:showVal val="0"/>
          <c:showCatName val="0"/>
          <c:showSerName val="0"/>
          <c:showPercent val="0"/>
          <c:showBubbleSize val="0"/>
        </c:dLbls>
        <c:marker val="1"/>
        <c:smooth val="0"/>
        <c:axId val="99667328"/>
        <c:axId val="99747328"/>
      </c:lineChart>
      <c:dateAx>
        <c:axId val="99667328"/>
        <c:scaling>
          <c:orientation val="minMax"/>
        </c:scaling>
        <c:delete val="1"/>
        <c:axPos val="b"/>
        <c:numFmt formatCode="ge" sourceLinked="1"/>
        <c:majorTickMark val="none"/>
        <c:minorTickMark val="none"/>
        <c:tickLblPos val="none"/>
        <c:crossAx val="99747328"/>
        <c:crosses val="autoZero"/>
        <c:auto val="1"/>
        <c:lblOffset val="100"/>
        <c:baseTimeUnit val="years"/>
      </c:dateAx>
      <c:valAx>
        <c:axId val="997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F0-40F8-9DB2-4AC87748CC0C}"/>
            </c:ext>
          </c:extLst>
        </c:ser>
        <c:dLbls>
          <c:showLegendKey val="0"/>
          <c:showVal val="0"/>
          <c:showCatName val="0"/>
          <c:showSerName val="0"/>
          <c:showPercent val="0"/>
          <c:showBubbleSize val="0"/>
        </c:dLbls>
        <c:gapWidth val="150"/>
        <c:axId val="99788672"/>
        <c:axId val="99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F0-40F8-9DB2-4AC87748CC0C}"/>
            </c:ext>
          </c:extLst>
        </c:ser>
        <c:dLbls>
          <c:showLegendKey val="0"/>
          <c:showVal val="0"/>
          <c:showCatName val="0"/>
          <c:showSerName val="0"/>
          <c:showPercent val="0"/>
          <c:showBubbleSize val="0"/>
        </c:dLbls>
        <c:marker val="1"/>
        <c:smooth val="0"/>
        <c:axId val="99788672"/>
        <c:axId val="99790848"/>
      </c:lineChart>
      <c:dateAx>
        <c:axId val="99788672"/>
        <c:scaling>
          <c:orientation val="minMax"/>
        </c:scaling>
        <c:delete val="1"/>
        <c:axPos val="b"/>
        <c:numFmt formatCode="ge" sourceLinked="1"/>
        <c:majorTickMark val="none"/>
        <c:minorTickMark val="none"/>
        <c:tickLblPos val="none"/>
        <c:crossAx val="99790848"/>
        <c:crosses val="autoZero"/>
        <c:auto val="1"/>
        <c:lblOffset val="100"/>
        <c:baseTimeUnit val="years"/>
      </c:dateAx>
      <c:valAx>
        <c:axId val="99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E9-40D3-A2C3-B687DA7FE7DA}"/>
            </c:ext>
          </c:extLst>
        </c:ser>
        <c:dLbls>
          <c:showLegendKey val="0"/>
          <c:showVal val="0"/>
          <c:showCatName val="0"/>
          <c:showSerName val="0"/>
          <c:showPercent val="0"/>
          <c:showBubbleSize val="0"/>
        </c:dLbls>
        <c:gapWidth val="150"/>
        <c:axId val="100092544"/>
        <c:axId val="1001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E9-40D3-A2C3-B687DA7FE7DA}"/>
            </c:ext>
          </c:extLst>
        </c:ser>
        <c:dLbls>
          <c:showLegendKey val="0"/>
          <c:showVal val="0"/>
          <c:showCatName val="0"/>
          <c:showSerName val="0"/>
          <c:showPercent val="0"/>
          <c:showBubbleSize val="0"/>
        </c:dLbls>
        <c:marker val="1"/>
        <c:smooth val="0"/>
        <c:axId val="100092544"/>
        <c:axId val="100102912"/>
      </c:lineChart>
      <c:dateAx>
        <c:axId val="100092544"/>
        <c:scaling>
          <c:orientation val="minMax"/>
        </c:scaling>
        <c:delete val="1"/>
        <c:axPos val="b"/>
        <c:numFmt formatCode="ge" sourceLinked="1"/>
        <c:majorTickMark val="none"/>
        <c:minorTickMark val="none"/>
        <c:tickLblPos val="none"/>
        <c:crossAx val="100102912"/>
        <c:crosses val="autoZero"/>
        <c:auto val="1"/>
        <c:lblOffset val="100"/>
        <c:baseTimeUnit val="years"/>
      </c:dateAx>
      <c:valAx>
        <c:axId val="1001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48.24</c:v>
                </c:pt>
                <c:pt idx="4" formatCode="#,##0.00;&quot;△&quot;#,##0.00;&quot;-&quot;">
                  <c:v>30.07</c:v>
                </c:pt>
              </c:numCache>
            </c:numRef>
          </c:val>
          <c:extLst xmlns:c16r2="http://schemas.microsoft.com/office/drawing/2015/06/chart">
            <c:ext xmlns:c16="http://schemas.microsoft.com/office/drawing/2014/chart" uri="{C3380CC4-5D6E-409C-BE32-E72D297353CC}">
              <c16:uniqueId val="{00000000-655B-4A94-8E43-917629778BB3}"/>
            </c:ext>
          </c:extLst>
        </c:ser>
        <c:dLbls>
          <c:showLegendKey val="0"/>
          <c:showVal val="0"/>
          <c:showCatName val="0"/>
          <c:showSerName val="0"/>
          <c:showPercent val="0"/>
          <c:showBubbleSize val="0"/>
        </c:dLbls>
        <c:gapWidth val="150"/>
        <c:axId val="100129792"/>
        <c:axId val="100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655B-4A94-8E43-917629778BB3}"/>
            </c:ext>
          </c:extLst>
        </c:ser>
        <c:dLbls>
          <c:showLegendKey val="0"/>
          <c:showVal val="0"/>
          <c:showCatName val="0"/>
          <c:showSerName val="0"/>
          <c:showPercent val="0"/>
          <c:showBubbleSize val="0"/>
        </c:dLbls>
        <c:marker val="1"/>
        <c:smooth val="0"/>
        <c:axId val="100129792"/>
        <c:axId val="100136064"/>
      </c:lineChart>
      <c:dateAx>
        <c:axId val="100129792"/>
        <c:scaling>
          <c:orientation val="minMax"/>
        </c:scaling>
        <c:delete val="1"/>
        <c:axPos val="b"/>
        <c:numFmt formatCode="ge" sourceLinked="1"/>
        <c:majorTickMark val="none"/>
        <c:minorTickMark val="none"/>
        <c:tickLblPos val="none"/>
        <c:crossAx val="100136064"/>
        <c:crosses val="autoZero"/>
        <c:auto val="1"/>
        <c:lblOffset val="100"/>
        <c:baseTimeUnit val="years"/>
      </c:dateAx>
      <c:valAx>
        <c:axId val="100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c:v>
                </c:pt>
                <c:pt idx="1">
                  <c:v>24.08</c:v>
                </c:pt>
                <c:pt idx="2">
                  <c:v>23.2</c:v>
                </c:pt>
                <c:pt idx="3">
                  <c:v>21.15</c:v>
                </c:pt>
                <c:pt idx="4">
                  <c:v>17.420000000000002</c:v>
                </c:pt>
              </c:numCache>
            </c:numRef>
          </c:val>
          <c:extLst xmlns:c16r2="http://schemas.microsoft.com/office/drawing/2015/06/chart">
            <c:ext xmlns:c16="http://schemas.microsoft.com/office/drawing/2014/chart" uri="{C3380CC4-5D6E-409C-BE32-E72D297353CC}">
              <c16:uniqueId val="{00000000-F9D0-4CD0-B2DA-A24904A0B8CB}"/>
            </c:ext>
          </c:extLst>
        </c:ser>
        <c:dLbls>
          <c:showLegendKey val="0"/>
          <c:showVal val="0"/>
          <c:showCatName val="0"/>
          <c:showSerName val="0"/>
          <c:showPercent val="0"/>
          <c:showBubbleSize val="0"/>
        </c:dLbls>
        <c:gapWidth val="150"/>
        <c:axId val="100220288"/>
        <c:axId val="1002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F9D0-4CD0-B2DA-A24904A0B8CB}"/>
            </c:ext>
          </c:extLst>
        </c:ser>
        <c:dLbls>
          <c:showLegendKey val="0"/>
          <c:showVal val="0"/>
          <c:showCatName val="0"/>
          <c:showSerName val="0"/>
          <c:showPercent val="0"/>
          <c:showBubbleSize val="0"/>
        </c:dLbls>
        <c:marker val="1"/>
        <c:smooth val="0"/>
        <c:axId val="100220288"/>
        <c:axId val="100242944"/>
      </c:lineChart>
      <c:dateAx>
        <c:axId val="100220288"/>
        <c:scaling>
          <c:orientation val="minMax"/>
        </c:scaling>
        <c:delete val="1"/>
        <c:axPos val="b"/>
        <c:numFmt formatCode="ge" sourceLinked="1"/>
        <c:majorTickMark val="none"/>
        <c:minorTickMark val="none"/>
        <c:tickLblPos val="none"/>
        <c:crossAx val="100242944"/>
        <c:crosses val="autoZero"/>
        <c:auto val="1"/>
        <c:lblOffset val="100"/>
        <c:baseTimeUnit val="years"/>
      </c:dateAx>
      <c:valAx>
        <c:axId val="100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386.81</c:v>
                </c:pt>
                <c:pt idx="1">
                  <c:v>442.66</c:v>
                </c:pt>
                <c:pt idx="2">
                  <c:v>448.58</c:v>
                </c:pt>
                <c:pt idx="3">
                  <c:v>508.93</c:v>
                </c:pt>
                <c:pt idx="4">
                  <c:v>633.87</c:v>
                </c:pt>
              </c:numCache>
            </c:numRef>
          </c:val>
          <c:extLst xmlns:c16r2="http://schemas.microsoft.com/office/drawing/2015/06/chart">
            <c:ext xmlns:c16="http://schemas.microsoft.com/office/drawing/2014/chart" uri="{C3380CC4-5D6E-409C-BE32-E72D297353CC}">
              <c16:uniqueId val="{00000000-BA83-481B-8CCA-4879D2D8CDAA}"/>
            </c:ext>
          </c:extLst>
        </c:ser>
        <c:dLbls>
          <c:showLegendKey val="0"/>
          <c:showVal val="0"/>
          <c:showCatName val="0"/>
          <c:showSerName val="0"/>
          <c:showPercent val="0"/>
          <c:showBubbleSize val="0"/>
        </c:dLbls>
        <c:gapWidth val="150"/>
        <c:axId val="100261248"/>
        <c:axId val="100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BA83-481B-8CCA-4879D2D8CDAA}"/>
            </c:ext>
          </c:extLst>
        </c:ser>
        <c:dLbls>
          <c:showLegendKey val="0"/>
          <c:showVal val="0"/>
          <c:showCatName val="0"/>
          <c:showSerName val="0"/>
          <c:showPercent val="0"/>
          <c:showBubbleSize val="0"/>
        </c:dLbls>
        <c:marker val="1"/>
        <c:smooth val="0"/>
        <c:axId val="100261248"/>
        <c:axId val="100267520"/>
      </c:lineChart>
      <c:dateAx>
        <c:axId val="100261248"/>
        <c:scaling>
          <c:orientation val="minMax"/>
        </c:scaling>
        <c:delete val="1"/>
        <c:axPos val="b"/>
        <c:numFmt formatCode="ge" sourceLinked="1"/>
        <c:majorTickMark val="none"/>
        <c:minorTickMark val="none"/>
        <c:tickLblPos val="none"/>
        <c:crossAx val="100267520"/>
        <c:crosses val="autoZero"/>
        <c:auto val="1"/>
        <c:lblOffset val="100"/>
        <c:baseTimeUnit val="years"/>
      </c:dateAx>
      <c:valAx>
        <c:axId val="100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愛媛県　上島町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特定地域生活排水処理</v>
      </c>
      <c r="Q8" s="84"/>
      <c r="R8" s="84"/>
      <c r="S8" s="84"/>
      <c r="T8" s="84"/>
      <c r="U8" s="84"/>
      <c r="V8" s="84"/>
      <c r="W8" s="84" t="str">
        <f>データ!L6</f>
        <v>K3</v>
      </c>
      <c r="X8" s="84"/>
      <c r="Y8" s="84"/>
      <c r="Z8" s="84"/>
      <c r="AA8" s="84"/>
      <c r="AB8" s="84"/>
      <c r="AC8" s="84"/>
      <c r="AD8" s="85" t="s">
        <v>124</v>
      </c>
      <c r="AE8" s="85"/>
      <c r="AF8" s="85"/>
      <c r="AG8" s="85"/>
      <c r="AH8" s="85"/>
      <c r="AI8" s="85"/>
      <c r="AJ8" s="85"/>
      <c r="AK8" s="4"/>
      <c r="AL8" s="79">
        <f>データ!S6</f>
        <v>7221</v>
      </c>
      <c r="AM8" s="79"/>
      <c r="AN8" s="79"/>
      <c r="AO8" s="79"/>
      <c r="AP8" s="79"/>
      <c r="AQ8" s="79"/>
      <c r="AR8" s="79"/>
      <c r="AS8" s="79"/>
      <c r="AT8" s="78">
        <f>データ!T6</f>
        <v>30.38</v>
      </c>
      <c r="AU8" s="78"/>
      <c r="AV8" s="78"/>
      <c r="AW8" s="78"/>
      <c r="AX8" s="78"/>
      <c r="AY8" s="78"/>
      <c r="AZ8" s="78"/>
      <c r="BA8" s="78"/>
      <c r="BB8" s="78">
        <f>データ!U6</f>
        <v>237.69</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5.23</v>
      </c>
      <c r="Q10" s="78"/>
      <c r="R10" s="78"/>
      <c r="S10" s="78"/>
      <c r="T10" s="78"/>
      <c r="U10" s="78"/>
      <c r="V10" s="78"/>
      <c r="W10" s="78">
        <f>データ!Q6</f>
        <v>100</v>
      </c>
      <c r="X10" s="78"/>
      <c r="Y10" s="78"/>
      <c r="Z10" s="78"/>
      <c r="AA10" s="78"/>
      <c r="AB10" s="78"/>
      <c r="AC10" s="78"/>
      <c r="AD10" s="79">
        <f>データ!R6</f>
        <v>2160</v>
      </c>
      <c r="AE10" s="79"/>
      <c r="AF10" s="79"/>
      <c r="AG10" s="79"/>
      <c r="AH10" s="79"/>
      <c r="AI10" s="79"/>
      <c r="AJ10" s="79"/>
      <c r="AK10" s="2"/>
      <c r="AL10" s="79">
        <f>データ!V6</f>
        <v>370</v>
      </c>
      <c r="AM10" s="79"/>
      <c r="AN10" s="79"/>
      <c r="AO10" s="79"/>
      <c r="AP10" s="79"/>
      <c r="AQ10" s="79"/>
      <c r="AR10" s="79"/>
      <c r="AS10" s="79"/>
      <c r="AT10" s="78">
        <f>データ!W6</f>
        <v>21.3</v>
      </c>
      <c r="AU10" s="78"/>
      <c r="AV10" s="78"/>
      <c r="AW10" s="78"/>
      <c r="AX10" s="78"/>
      <c r="AY10" s="78"/>
      <c r="AZ10" s="78"/>
      <c r="BA10" s="78"/>
      <c r="BB10" s="78">
        <f>データ!X6</f>
        <v>17.37</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69"/>
      <c r="BM34" s="70"/>
      <c r="BN34" s="70"/>
      <c r="BO34" s="70"/>
      <c r="BP34" s="70"/>
      <c r="BQ34" s="70"/>
      <c r="BR34" s="70"/>
      <c r="BS34" s="70"/>
      <c r="BT34" s="70"/>
      <c r="BU34" s="70"/>
      <c r="BV34" s="70"/>
      <c r="BW34" s="70"/>
      <c r="BX34" s="70"/>
      <c r="BY34" s="70"/>
      <c r="BZ34" s="71"/>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123</v>
      </c>
      <c r="BM47" s="46"/>
      <c r="BN47" s="46"/>
      <c r="BO47" s="46"/>
      <c r="BP47" s="46"/>
      <c r="BQ47" s="46"/>
      <c r="BR47" s="46"/>
      <c r="BS47" s="46"/>
      <c r="BT47" s="46"/>
      <c r="BU47" s="46"/>
      <c r="BV47" s="46"/>
      <c r="BW47" s="46"/>
      <c r="BX47" s="46"/>
      <c r="BY47" s="46"/>
      <c r="BZ47" s="4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8" t="s">
        <v>122</v>
      </c>
      <c r="BM66" s="59"/>
      <c r="BN66" s="59"/>
      <c r="BO66" s="59"/>
      <c r="BP66" s="59"/>
      <c r="BQ66" s="59"/>
      <c r="BR66" s="59"/>
      <c r="BS66" s="59"/>
      <c r="BT66" s="59"/>
      <c r="BU66" s="59"/>
      <c r="BV66" s="59"/>
      <c r="BW66" s="59"/>
      <c r="BX66" s="59"/>
      <c r="BY66" s="59"/>
      <c r="BZ66" s="6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8"/>
      <c r="BM67" s="59"/>
      <c r="BN67" s="59"/>
      <c r="BO67" s="59"/>
      <c r="BP67" s="59"/>
      <c r="BQ67" s="59"/>
      <c r="BR67" s="59"/>
      <c r="BS67" s="59"/>
      <c r="BT67" s="59"/>
      <c r="BU67" s="59"/>
      <c r="BV67" s="59"/>
      <c r="BW67" s="59"/>
      <c r="BX67" s="59"/>
      <c r="BY67" s="59"/>
      <c r="BZ67" s="6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8"/>
      <c r="BM68" s="59"/>
      <c r="BN68" s="59"/>
      <c r="BO68" s="59"/>
      <c r="BP68" s="59"/>
      <c r="BQ68" s="59"/>
      <c r="BR68" s="59"/>
      <c r="BS68" s="59"/>
      <c r="BT68" s="59"/>
      <c r="BU68" s="59"/>
      <c r="BV68" s="59"/>
      <c r="BW68" s="59"/>
      <c r="BX68" s="59"/>
      <c r="BY68" s="59"/>
      <c r="BZ68" s="6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8"/>
      <c r="BM69" s="59"/>
      <c r="BN69" s="59"/>
      <c r="BO69" s="59"/>
      <c r="BP69" s="59"/>
      <c r="BQ69" s="59"/>
      <c r="BR69" s="59"/>
      <c r="BS69" s="59"/>
      <c r="BT69" s="59"/>
      <c r="BU69" s="59"/>
      <c r="BV69" s="59"/>
      <c r="BW69" s="59"/>
      <c r="BX69" s="59"/>
      <c r="BY69" s="59"/>
      <c r="BZ69" s="6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8"/>
      <c r="BM70" s="59"/>
      <c r="BN70" s="59"/>
      <c r="BO70" s="59"/>
      <c r="BP70" s="59"/>
      <c r="BQ70" s="59"/>
      <c r="BR70" s="59"/>
      <c r="BS70" s="59"/>
      <c r="BT70" s="59"/>
      <c r="BU70" s="59"/>
      <c r="BV70" s="59"/>
      <c r="BW70" s="59"/>
      <c r="BX70" s="59"/>
      <c r="BY70" s="59"/>
      <c r="BZ70" s="6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8"/>
      <c r="BM71" s="59"/>
      <c r="BN71" s="59"/>
      <c r="BO71" s="59"/>
      <c r="BP71" s="59"/>
      <c r="BQ71" s="59"/>
      <c r="BR71" s="59"/>
      <c r="BS71" s="59"/>
      <c r="BT71" s="59"/>
      <c r="BU71" s="59"/>
      <c r="BV71" s="59"/>
      <c r="BW71" s="59"/>
      <c r="BX71" s="59"/>
      <c r="BY71" s="59"/>
      <c r="BZ71" s="6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8"/>
      <c r="BM72" s="59"/>
      <c r="BN72" s="59"/>
      <c r="BO72" s="59"/>
      <c r="BP72" s="59"/>
      <c r="BQ72" s="59"/>
      <c r="BR72" s="59"/>
      <c r="BS72" s="59"/>
      <c r="BT72" s="59"/>
      <c r="BU72" s="59"/>
      <c r="BV72" s="59"/>
      <c r="BW72" s="59"/>
      <c r="BX72" s="59"/>
      <c r="BY72" s="59"/>
      <c r="BZ72" s="6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8"/>
      <c r="BM73" s="59"/>
      <c r="BN73" s="59"/>
      <c r="BO73" s="59"/>
      <c r="BP73" s="59"/>
      <c r="BQ73" s="59"/>
      <c r="BR73" s="59"/>
      <c r="BS73" s="59"/>
      <c r="BT73" s="59"/>
      <c r="BU73" s="59"/>
      <c r="BV73" s="59"/>
      <c r="BW73" s="59"/>
      <c r="BX73" s="59"/>
      <c r="BY73" s="59"/>
      <c r="BZ73" s="6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8"/>
      <c r="BM74" s="59"/>
      <c r="BN74" s="59"/>
      <c r="BO74" s="59"/>
      <c r="BP74" s="59"/>
      <c r="BQ74" s="59"/>
      <c r="BR74" s="59"/>
      <c r="BS74" s="59"/>
      <c r="BT74" s="59"/>
      <c r="BU74" s="59"/>
      <c r="BV74" s="59"/>
      <c r="BW74" s="59"/>
      <c r="BX74" s="59"/>
      <c r="BY74" s="59"/>
      <c r="BZ74" s="6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8"/>
      <c r="BM75" s="59"/>
      <c r="BN75" s="59"/>
      <c r="BO75" s="59"/>
      <c r="BP75" s="59"/>
      <c r="BQ75" s="59"/>
      <c r="BR75" s="59"/>
      <c r="BS75" s="59"/>
      <c r="BT75" s="59"/>
      <c r="BU75" s="59"/>
      <c r="BV75" s="59"/>
      <c r="BW75" s="59"/>
      <c r="BX75" s="59"/>
      <c r="BY75" s="59"/>
      <c r="BZ75" s="6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8"/>
      <c r="BM76" s="59"/>
      <c r="BN76" s="59"/>
      <c r="BO76" s="59"/>
      <c r="BP76" s="59"/>
      <c r="BQ76" s="59"/>
      <c r="BR76" s="59"/>
      <c r="BS76" s="59"/>
      <c r="BT76" s="59"/>
      <c r="BU76" s="59"/>
      <c r="BV76" s="59"/>
      <c r="BW76" s="59"/>
      <c r="BX76" s="59"/>
      <c r="BY76" s="59"/>
      <c r="BZ76" s="6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8"/>
      <c r="BM77" s="59"/>
      <c r="BN77" s="59"/>
      <c r="BO77" s="59"/>
      <c r="BP77" s="59"/>
      <c r="BQ77" s="59"/>
      <c r="BR77" s="59"/>
      <c r="BS77" s="59"/>
      <c r="BT77" s="59"/>
      <c r="BU77" s="59"/>
      <c r="BV77" s="59"/>
      <c r="BW77" s="59"/>
      <c r="BX77" s="59"/>
      <c r="BY77" s="59"/>
      <c r="BZ77" s="6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8"/>
      <c r="BM78" s="59"/>
      <c r="BN78" s="59"/>
      <c r="BO78" s="59"/>
      <c r="BP78" s="59"/>
      <c r="BQ78" s="59"/>
      <c r="BR78" s="59"/>
      <c r="BS78" s="59"/>
      <c r="BT78" s="59"/>
      <c r="BU78" s="59"/>
      <c r="BV78" s="59"/>
      <c r="BW78" s="59"/>
      <c r="BX78" s="59"/>
      <c r="BY78" s="59"/>
      <c r="BZ78" s="60"/>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58"/>
      <c r="BM79" s="59"/>
      <c r="BN79" s="59"/>
      <c r="BO79" s="59"/>
      <c r="BP79" s="59"/>
      <c r="BQ79" s="59"/>
      <c r="BR79" s="59"/>
      <c r="BS79" s="59"/>
      <c r="BT79" s="59"/>
      <c r="BU79" s="59"/>
      <c r="BV79" s="59"/>
      <c r="BW79" s="59"/>
      <c r="BX79" s="59"/>
      <c r="BY79" s="59"/>
      <c r="BZ79" s="60"/>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58"/>
      <c r="BM80" s="59"/>
      <c r="BN80" s="59"/>
      <c r="BO80" s="59"/>
      <c r="BP80" s="59"/>
      <c r="BQ80" s="59"/>
      <c r="BR80" s="59"/>
      <c r="BS80" s="59"/>
      <c r="BT80" s="59"/>
      <c r="BU80" s="59"/>
      <c r="BV80" s="59"/>
      <c r="BW80" s="59"/>
      <c r="BX80" s="59"/>
      <c r="BY80" s="59"/>
      <c r="BZ80" s="6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8"/>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383562</v>
      </c>
      <c r="D6" s="33">
        <f t="shared" si="3"/>
        <v>47</v>
      </c>
      <c r="E6" s="33">
        <f t="shared" si="3"/>
        <v>18</v>
      </c>
      <c r="F6" s="33">
        <f t="shared" si="3"/>
        <v>0</v>
      </c>
      <c r="G6" s="33">
        <f t="shared" si="3"/>
        <v>0</v>
      </c>
      <c r="H6" s="33" t="str">
        <f t="shared" si="3"/>
        <v>愛媛県　上島町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5.23</v>
      </c>
      <c r="Q6" s="34">
        <f t="shared" si="3"/>
        <v>100</v>
      </c>
      <c r="R6" s="34">
        <f t="shared" si="3"/>
        <v>2160</v>
      </c>
      <c r="S6" s="34">
        <f t="shared" si="3"/>
        <v>7221</v>
      </c>
      <c r="T6" s="34">
        <f t="shared" si="3"/>
        <v>30.38</v>
      </c>
      <c r="U6" s="34">
        <f t="shared" si="3"/>
        <v>237.69</v>
      </c>
      <c r="V6" s="34">
        <f t="shared" si="3"/>
        <v>370</v>
      </c>
      <c r="W6" s="34">
        <f t="shared" si="3"/>
        <v>21.3</v>
      </c>
      <c r="X6" s="34">
        <f t="shared" si="3"/>
        <v>17.37</v>
      </c>
      <c r="Y6" s="35">
        <f>IF(Y7="",NA(),Y7)</f>
        <v>70.16</v>
      </c>
      <c r="Z6" s="35">
        <f t="shared" ref="Z6:AH6" si="4">IF(Z7="",NA(),Z7)</f>
        <v>73.010000000000005</v>
      </c>
      <c r="AA6" s="35">
        <f t="shared" si="4"/>
        <v>73.510000000000005</v>
      </c>
      <c r="AB6" s="35">
        <f t="shared" si="4"/>
        <v>75.7</v>
      </c>
      <c r="AC6" s="35">
        <f t="shared" si="4"/>
        <v>83.62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48.24</v>
      </c>
      <c r="BJ6" s="35">
        <f t="shared" si="7"/>
        <v>30.07</v>
      </c>
      <c r="BK6" s="35">
        <f t="shared" si="7"/>
        <v>430.64</v>
      </c>
      <c r="BL6" s="35">
        <f t="shared" si="7"/>
        <v>446.63</v>
      </c>
      <c r="BM6" s="35">
        <f t="shared" si="7"/>
        <v>416.91</v>
      </c>
      <c r="BN6" s="35">
        <f t="shared" si="7"/>
        <v>392.19</v>
      </c>
      <c r="BO6" s="35">
        <f t="shared" si="7"/>
        <v>413.5</v>
      </c>
      <c r="BP6" s="34" t="str">
        <f>IF(BP7="","",IF(BP7="-","【-】","【"&amp;SUBSTITUTE(TEXT(BP7,"#,##0.00"),"-","△")&amp;"】"))</f>
        <v>【346.13】</v>
      </c>
      <c r="BQ6" s="35">
        <f>IF(BQ7="",NA(),BQ7)</f>
        <v>26</v>
      </c>
      <c r="BR6" s="35">
        <f t="shared" ref="BR6:BZ6" si="8">IF(BR7="",NA(),BR7)</f>
        <v>24.08</v>
      </c>
      <c r="BS6" s="35">
        <f t="shared" si="8"/>
        <v>23.2</v>
      </c>
      <c r="BT6" s="35">
        <f t="shared" si="8"/>
        <v>21.15</v>
      </c>
      <c r="BU6" s="35">
        <f t="shared" si="8"/>
        <v>17.420000000000002</v>
      </c>
      <c r="BV6" s="35">
        <f t="shared" si="8"/>
        <v>58.78</v>
      </c>
      <c r="BW6" s="35">
        <f t="shared" si="8"/>
        <v>58.53</v>
      </c>
      <c r="BX6" s="35">
        <f t="shared" si="8"/>
        <v>57.93</v>
      </c>
      <c r="BY6" s="35">
        <f t="shared" si="8"/>
        <v>57.03</v>
      </c>
      <c r="BZ6" s="35">
        <f t="shared" si="8"/>
        <v>55.84</v>
      </c>
      <c r="CA6" s="34" t="str">
        <f>IF(CA7="","",IF(CA7="-","【-】","【"&amp;SUBSTITUTE(TEXT(CA7,"#,##0.00"),"-","△")&amp;"】"))</f>
        <v>【59.83】</v>
      </c>
      <c r="CB6" s="35">
        <f>IF(CB7="",NA(),CB7)</f>
        <v>386.81</v>
      </c>
      <c r="CC6" s="35">
        <f t="shared" ref="CC6:CK6" si="9">IF(CC7="",NA(),CC7)</f>
        <v>442.66</v>
      </c>
      <c r="CD6" s="35">
        <f t="shared" si="9"/>
        <v>448.58</v>
      </c>
      <c r="CE6" s="35">
        <f t="shared" si="9"/>
        <v>508.93</v>
      </c>
      <c r="CF6" s="35">
        <f t="shared" si="9"/>
        <v>633.87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65.53</v>
      </c>
      <c r="CN6" s="35">
        <f t="shared" ref="CN6:CV6" si="10">IF(CN7="",NA(),CN7)</f>
        <v>143.18</v>
      </c>
      <c r="CO6" s="35">
        <f t="shared" si="10"/>
        <v>48.11</v>
      </c>
      <c r="CP6" s="35">
        <f t="shared" si="10"/>
        <v>48.86</v>
      </c>
      <c r="CQ6" s="35">
        <f t="shared" si="10"/>
        <v>43.33</v>
      </c>
      <c r="CR6" s="35">
        <f t="shared" si="10"/>
        <v>61.93</v>
      </c>
      <c r="CS6" s="35">
        <f t="shared" si="10"/>
        <v>58.06</v>
      </c>
      <c r="CT6" s="35">
        <f t="shared" si="10"/>
        <v>59.08</v>
      </c>
      <c r="CU6" s="35">
        <f t="shared" si="10"/>
        <v>58.25</v>
      </c>
      <c r="CV6" s="35">
        <f t="shared" si="10"/>
        <v>61.55</v>
      </c>
      <c r="CW6" s="34" t="str">
        <f>IF(CW7="","",IF(CW7="-","【-】","【"&amp;SUBSTITUTE(TEXT(CW7,"#,##0.00"),"-","△")&amp;"】"))</f>
        <v>【61.71】</v>
      </c>
      <c r="CX6" s="35">
        <f>IF(CX7="",NA(),CX7)</f>
        <v>97.82</v>
      </c>
      <c r="CY6" s="35">
        <f t="shared" ref="CY6:DG6" si="11">IF(CY7="",NA(),CY7)</f>
        <v>97.66</v>
      </c>
      <c r="CZ6" s="35">
        <f t="shared" si="11"/>
        <v>92.77</v>
      </c>
      <c r="DA6" s="35">
        <f t="shared" si="11"/>
        <v>92.7</v>
      </c>
      <c r="DB6" s="35">
        <f t="shared" si="11"/>
        <v>94.59</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383562</v>
      </c>
      <c r="D7" s="37">
        <v>47</v>
      </c>
      <c r="E7" s="37">
        <v>18</v>
      </c>
      <c r="F7" s="37">
        <v>0</v>
      </c>
      <c r="G7" s="37">
        <v>0</v>
      </c>
      <c r="H7" s="37" t="s">
        <v>109</v>
      </c>
      <c r="I7" s="37" t="s">
        <v>110</v>
      </c>
      <c r="J7" s="37" t="s">
        <v>111</v>
      </c>
      <c r="K7" s="37" t="s">
        <v>112</v>
      </c>
      <c r="L7" s="37" t="s">
        <v>113</v>
      </c>
      <c r="M7" s="37"/>
      <c r="N7" s="38" t="s">
        <v>114</v>
      </c>
      <c r="O7" s="38" t="s">
        <v>115</v>
      </c>
      <c r="P7" s="38">
        <v>5.23</v>
      </c>
      <c r="Q7" s="38">
        <v>100</v>
      </c>
      <c r="R7" s="38">
        <v>2160</v>
      </c>
      <c r="S7" s="38">
        <v>7221</v>
      </c>
      <c r="T7" s="38">
        <v>30.38</v>
      </c>
      <c r="U7" s="38">
        <v>237.69</v>
      </c>
      <c r="V7" s="38">
        <v>370</v>
      </c>
      <c r="W7" s="38">
        <v>21.3</v>
      </c>
      <c r="X7" s="38">
        <v>17.37</v>
      </c>
      <c r="Y7" s="38">
        <v>70.16</v>
      </c>
      <c r="Z7" s="38">
        <v>73.010000000000005</v>
      </c>
      <c r="AA7" s="38">
        <v>73.510000000000005</v>
      </c>
      <c r="AB7" s="38">
        <v>75.7</v>
      </c>
      <c r="AC7" s="38">
        <v>83.62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48.24</v>
      </c>
      <c r="BJ7" s="38">
        <v>30.07</v>
      </c>
      <c r="BK7" s="38">
        <v>430.64</v>
      </c>
      <c r="BL7" s="38">
        <v>446.63</v>
      </c>
      <c r="BM7" s="38">
        <v>416.91</v>
      </c>
      <c r="BN7" s="38">
        <v>392.19</v>
      </c>
      <c r="BO7" s="38">
        <v>413.5</v>
      </c>
      <c r="BP7" s="38">
        <v>346.13</v>
      </c>
      <c r="BQ7" s="38">
        <v>26</v>
      </c>
      <c r="BR7" s="38">
        <v>24.08</v>
      </c>
      <c r="BS7" s="38">
        <v>23.2</v>
      </c>
      <c r="BT7" s="38">
        <v>21.15</v>
      </c>
      <c r="BU7" s="38">
        <v>17.420000000000002</v>
      </c>
      <c r="BV7" s="38">
        <v>58.78</v>
      </c>
      <c r="BW7" s="38">
        <v>58.53</v>
      </c>
      <c r="BX7" s="38">
        <v>57.93</v>
      </c>
      <c r="BY7" s="38">
        <v>57.03</v>
      </c>
      <c r="BZ7" s="38">
        <v>55.84</v>
      </c>
      <c r="CA7" s="38">
        <v>59.83</v>
      </c>
      <c r="CB7" s="38">
        <v>386.81</v>
      </c>
      <c r="CC7" s="38">
        <v>442.66</v>
      </c>
      <c r="CD7" s="38">
        <v>448.58</v>
      </c>
      <c r="CE7" s="38">
        <v>508.93</v>
      </c>
      <c r="CF7" s="38">
        <v>633.87</v>
      </c>
      <c r="CG7" s="38">
        <v>257.02999999999997</v>
      </c>
      <c r="CH7" s="38">
        <v>266.57</v>
      </c>
      <c r="CI7" s="38">
        <v>276.93</v>
      </c>
      <c r="CJ7" s="38">
        <v>283.73</v>
      </c>
      <c r="CK7" s="38">
        <v>287.57</v>
      </c>
      <c r="CL7" s="38">
        <v>268.69</v>
      </c>
      <c r="CM7" s="38">
        <v>65.53</v>
      </c>
      <c r="CN7" s="38">
        <v>143.18</v>
      </c>
      <c r="CO7" s="38">
        <v>48.11</v>
      </c>
      <c r="CP7" s="38">
        <v>48.86</v>
      </c>
      <c r="CQ7" s="38">
        <v>43.33</v>
      </c>
      <c r="CR7" s="38">
        <v>61.93</v>
      </c>
      <c r="CS7" s="38">
        <v>58.06</v>
      </c>
      <c r="CT7" s="38">
        <v>59.08</v>
      </c>
      <c r="CU7" s="38">
        <v>58.25</v>
      </c>
      <c r="CV7" s="38">
        <v>61.55</v>
      </c>
      <c r="CW7" s="38">
        <v>61.71</v>
      </c>
      <c r="CX7" s="38">
        <v>97.82</v>
      </c>
      <c r="CY7" s="38">
        <v>97.66</v>
      </c>
      <c r="CZ7" s="38">
        <v>92.77</v>
      </c>
      <c r="DA7" s="38">
        <v>92.7</v>
      </c>
      <c r="DB7" s="38">
        <v>94.59</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2018-02-09T05:41:25Z</cp:lastPrinted>
  <dcterms:created xsi:type="dcterms:W3CDTF">2017-12-25T02:41:40Z</dcterms:created>
  <dcterms:modified xsi:type="dcterms:W3CDTF">2018-02-14T02:17:13Z</dcterms:modified>
</cp:coreProperties>
</file>