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oonfile02\転送用フォルダ\産業建設部\下水道課\別府\【企財より】経営比較分析表 （下水）\入力ファイル\"/>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<sst xmlns="http://schemas.openxmlformats.org/spreadsheetml/2006/main" count="240" uniqueCount="126">
  <si>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</si>
  <si>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</si>
  <si>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</si>
  <si>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</si>
  <si>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</si>
  <si>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</si>
  <si>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</si>
  <si>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</si>
  <si>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</si>
  <si>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</si>
  <si>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</si>
  <si>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</si>
  <si>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</si>
  <si>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</si>
  <si>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</si>
  <si>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</si>
  <si>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</si>
  <si>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</si>
  <si>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</si>
  <si>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</si>
  <si>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</si>
  <si>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</si>
  <si>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</si>
  <si>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</si>
  <si>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</si>
  <si>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</si>
  <si>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</si>
  <si>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</si>
  <si>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</si>
  <si>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</si>
  <si>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</si>
  <si>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</si>
  <si>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</si>
  <si>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</si>
  <si>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</si>
  <si>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</si>
  <si>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</si>
  <si>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</si>
  <si>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</si>
  <si>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</si>
  <si>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</si>
  <si>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</si>
  <si>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</si>
  <si>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</si>
  <si>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</si>
  <si>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</si>
  <si>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</si>
  <si>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</si>
  <si>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</si>
  <si>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</si>
  <si>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</si>
  <si>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</si>
  <si>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</si>
  <si>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</si>
  <si>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</si>
  <si>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</si>
  <si>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</si>
  <si>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</si>
  <si>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</si>
  <si>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</si>
  <si>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</si>
  <si>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</si>
  <si>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</si>
  <si>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</si>
  <si>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</si>
  <si>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</si>
  <si>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</si>
  <si>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</si>
  <si>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</si>
  <si>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</si>
  <si>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</si>
  <si>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</si>
  <si>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</si>
  <si>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</si>
  <si>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</si>
  <si>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</si>
  <si>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</si>
  <si>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</si>
  <si>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</si>
  <si>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</si>
  <si>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</si>
  <si>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</si>
  <si>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</si>
  <si>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</si>
  <si>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</si>
  <si>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</si>
  <si>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</si>
  <si>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</si>
  <si>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</si>
  <si>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</si>
  <si>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</si>
  <si>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</si>
  <si>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</si>
  <si>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</si>
  <si>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</si>
  <si>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</si>
  <si>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</si>
  <si>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</si>
  <si>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</si>
  <si>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</si>
  <si>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</si>
  <si>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</si>
  <si>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</si>
  <si>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</si>
  <si>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</si>
  <si>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</si>
  <si>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</si>
  <si>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</si>
  <si>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</si>
  <si>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</si>
  <si>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東温市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</si>
  <si>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</si>
  <si>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</si>
  <si>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</si>
  <si>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</si>
  <si>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</si>
  <si>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</si>
  <si>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</si>
  <si>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</si>
  <si>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</si>
  <si>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</si>
  <si>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</si>
  <si>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</si>
  <si>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について、平成28年度は前年度と比較して約10ポイントの減少となっている。これは平成27年度末に発生した警報装置の故障による対応が繰越事業となったことが主な原因である。農業集落排水事業は公共下水道事業と比較して老朽化が進んでいるため、今後は処理区の統合により維持管理費の削減に努める。
　企業債残高対事業規模比率については、既に整備が完了していることから類似団体と比較しても低い数値となっているが、今後、処理区の統合に伴い、新たな企業債の借入れを予定していることから、適切な投資に努めることが重要である。
　経費回収率については、新たに面整備を行うことによる使用者の増加が見込めないため、汚水処理原価の増減に影響される部分が大きくなっている。しかし、施設の老朽化に伴い維持管理費は年々増加しており、今後は処理区の統合による維持管理費の削減や、使用料単価の定期的な見直しが重要である。
　汚水処理原価については平成28年度は修繕費が増加したため、類似団体平均値を上回る結果となった。処理区の統合が完了するまでの間、暫くその傾向は続くと思われるが、完了後は減少に転じる予定である。
　施設利用率は、人口減少による使用者数の減に加え、高齢化や節水による世帯当たりの使用量も減少していることから、現状では利用率の大幅な増加は見込めない。そのため、今後は処理区の統合によって適切な施設規模とすることとしている。
　水洗化率については、類似団体及び全国平均を上回る高い値となっている。今後も未接続者に対する接続勧奨を行い、公共用水域の水質保全や使用料収入の確保を図る。</t>
    <rPh sb="1" eb="4">
      <t>シュウエキテキ</t>
    </rPh>
    <rPh sb="4" eb="6">
      <t>シュウシ</t>
    </rPh>
    <rPh sb="6" eb="8">
      <t>ヒリツ</t>
    </rPh>
    <rPh sb="13" eb="15">
      <t>ヘイセイ</t>
    </rPh>
    <rPh sb="17" eb="19">
      <t>ネンド</t>
    </rPh>
    <rPh sb="20" eb="22">
      <t>ゼンネン</t>
    </rPh>
    <rPh sb="22" eb="23">
      <t>ド</t>
    </rPh>
    <rPh sb="24" eb="26">
      <t>ヒカク</t>
    </rPh>
    <rPh sb="28" eb="29">
      <t>ヤク</t>
    </rPh>
    <rPh sb="36" eb="38">
      <t>ゲンショウ</t>
    </rPh>
    <rPh sb="48" eb="50">
      <t>ヘイセイ</t>
    </rPh>
    <rPh sb="52" eb="55">
      <t>ネンドマツ</t>
    </rPh>
    <rPh sb="56" eb="58">
      <t>ハッセイ</t>
    </rPh>
    <rPh sb="60" eb="62">
      <t>ケイホウ</t>
    </rPh>
    <rPh sb="62" eb="64">
      <t>ソウチ</t>
    </rPh>
    <rPh sb="65" eb="67">
      <t>コショウ</t>
    </rPh>
    <rPh sb="70" eb="72">
      <t>タイオウ</t>
    </rPh>
    <rPh sb="73" eb="75">
      <t>クリコシ</t>
    </rPh>
    <rPh sb="75" eb="77">
      <t>ジギョウ</t>
    </rPh>
    <rPh sb="84" eb="85">
      <t>オモ</t>
    </rPh>
    <rPh sb="86" eb="88">
      <t>ゲンイン</t>
    </rPh>
    <rPh sb="92" eb="94">
      <t>ノウギョウ</t>
    </rPh>
    <rPh sb="94" eb="96">
      <t>シュウラク</t>
    </rPh>
    <rPh sb="96" eb="98">
      <t>ハイスイ</t>
    </rPh>
    <rPh sb="98" eb="100">
      <t>ジギョウ</t>
    </rPh>
    <rPh sb="101" eb="103">
      <t>コウキョウ</t>
    </rPh>
    <rPh sb="103" eb="106">
      <t>ゲスイドウ</t>
    </rPh>
    <rPh sb="106" eb="108">
      <t>ジギョウ</t>
    </rPh>
    <rPh sb="109" eb="111">
      <t>ヒカク</t>
    </rPh>
    <rPh sb="113" eb="116">
      <t>ロウキュウカ</t>
    </rPh>
    <rPh sb="117" eb="118">
      <t>スス</t>
    </rPh>
    <rPh sb="125" eb="127">
      <t>コンゴ</t>
    </rPh>
    <rPh sb="128" eb="130">
      <t>ショリ</t>
    </rPh>
    <rPh sb="130" eb="131">
      <t>ク</t>
    </rPh>
    <rPh sb="132" eb="134">
      <t>トウゴウ</t>
    </rPh>
    <rPh sb="137" eb="139">
      <t>イジ</t>
    </rPh>
    <rPh sb="139" eb="142">
      <t>カンリヒ</t>
    </rPh>
    <rPh sb="143" eb="145">
      <t>サクゲン</t>
    </rPh>
    <rPh sb="146" eb="147">
      <t>ツト</t>
    </rPh>
    <rPh sb="152" eb="154">
      <t>キギョウ</t>
    </rPh>
    <rPh sb="154" eb="155">
      <t>サイ</t>
    </rPh>
    <rPh sb="155" eb="157">
      <t>ザンダカ</t>
    </rPh>
    <rPh sb="157" eb="158">
      <t>タイ</t>
    </rPh>
    <rPh sb="158" eb="160">
      <t>ジギョウ</t>
    </rPh>
    <rPh sb="160" eb="162">
      <t>キボ</t>
    </rPh>
    <rPh sb="162" eb="164">
      <t>ヒリツ</t>
    </rPh>
    <rPh sb="170" eb="171">
      <t>スデ</t>
    </rPh>
    <rPh sb="172" eb="174">
      <t>セイビ</t>
    </rPh>
    <rPh sb="175" eb="177">
      <t>カンリョウ</t>
    </rPh>
    <rPh sb="185" eb="187">
      <t>ルイジ</t>
    </rPh>
    <rPh sb="187" eb="189">
      <t>ダンタイ</t>
    </rPh>
    <rPh sb="190" eb="192">
      <t>ヒカク</t>
    </rPh>
    <rPh sb="195" eb="196">
      <t>ヒク</t>
    </rPh>
    <rPh sb="197" eb="199">
      <t>スウチ</t>
    </rPh>
    <rPh sb="207" eb="209">
      <t>コンゴ</t>
    </rPh>
    <rPh sb="210" eb="212">
      <t>ショリ</t>
    </rPh>
    <rPh sb="212" eb="213">
      <t>ク</t>
    </rPh>
    <rPh sb="214" eb="216">
      <t>トウゴウ</t>
    </rPh>
    <rPh sb="217" eb="218">
      <t>トモナ</t>
    </rPh>
    <rPh sb="220" eb="221">
      <t>アラ</t>
    </rPh>
    <rPh sb="223" eb="225">
      <t>キギョウ</t>
    </rPh>
    <rPh sb="225" eb="226">
      <t>サイ</t>
    </rPh>
    <rPh sb="227" eb="229">
      <t>カリイ</t>
    </rPh>
    <rPh sb="231" eb="233">
      <t>ヨテイ</t>
    </rPh>
    <rPh sb="242" eb="244">
      <t>テキセツ</t>
    </rPh>
    <rPh sb="245" eb="247">
      <t>トウシ</t>
    </rPh>
    <rPh sb="248" eb="249">
      <t>ツト</t>
    </rPh>
    <rPh sb="254" eb="256">
      <t>ジュウヨウ</t>
    </rPh>
    <rPh sb="262" eb="264">
      <t>ケイヒ</t>
    </rPh>
    <rPh sb="264" eb="266">
      <t>カイシュウ</t>
    </rPh>
    <rPh sb="266" eb="267">
      <t>リツ</t>
    </rPh>
    <rPh sb="273" eb="274">
      <t>アラ</t>
    </rPh>
    <rPh sb="276" eb="277">
      <t>メン</t>
    </rPh>
    <rPh sb="277" eb="279">
      <t>セイビ</t>
    </rPh>
    <rPh sb="280" eb="281">
      <t>オコナ</t>
    </rPh>
    <rPh sb="287" eb="290">
      <t>シヨウシャ</t>
    </rPh>
    <rPh sb="291" eb="293">
      <t>ゾウカ</t>
    </rPh>
    <rPh sb="294" eb="296">
      <t>ミコ</t>
    </rPh>
    <rPh sb="302" eb="304">
      <t>オスイ</t>
    </rPh>
    <rPh sb="304" eb="306">
      <t>ショリ</t>
    </rPh>
    <rPh sb="306" eb="308">
      <t>ゲンカ</t>
    </rPh>
    <rPh sb="309" eb="311">
      <t>ゾウゲン</t>
    </rPh>
    <rPh sb="312" eb="314">
      <t>エイキョウ</t>
    </rPh>
    <rPh sb="317" eb="319">
      <t>ブブン</t>
    </rPh>
    <rPh sb="320" eb="321">
      <t>オオ</t>
    </rPh>
    <rPh sb="333" eb="335">
      <t>シセツ</t>
    </rPh>
    <rPh sb="336" eb="339">
      <t>ロウキュウカ</t>
    </rPh>
    <rPh sb="340" eb="341">
      <t>トモナ</t>
    </rPh>
    <rPh sb="342" eb="344">
      <t>イジ</t>
    </rPh>
    <rPh sb="344" eb="347">
      <t>カンリヒ</t>
    </rPh>
    <rPh sb="348" eb="350">
      <t>ネンネン</t>
    </rPh>
    <rPh sb="350" eb="352">
      <t>ゾウカ</t>
    </rPh>
    <rPh sb="357" eb="359">
      <t>コンゴ</t>
    </rPh>
    <rPh sb="360" eb="362">
      <t>ショリ</t>
    </rPh>
    <rPh sb="362" eb="363">
      <t>ク</t>
    </rPh>
    <rPh sb="364" eb="366">
      <t>トウゴウ</t>
    </rPh>
    <rPh sb="369" eb="371">
      <t>イジ</t>
    </rPh>
    <rPh sb="371" eb="374">
      <t>カンリヒ</t>
    </rPh>
    <rPh sb="375" eb="377">
      <t>サクゲン</t>
    </rPh>
    <rPh sb="379" eb="382">
      <t>シヨウリョウ</t>
    </rPh>
    <rPh sb="382" eb="384">
      <t>タンカ</t>
    </rPh>
    <rPh sb="385" eb="388">
      <t>テイキテキ</t>
    </rPh>
    <rPh sb="389" eb="391">
      <t>ミナオ</t>
    </rPh>
    <rPh sb="393" eb="395">
      <t>ジュウヨウ</t>
    </rPh>
    <rPh sb="401" eb="403">
      <t>オスイ</t>
    </rPh>
    <rPh sb="403" eb="405">
      <t>ショリ</t>
    </rPh>
    <rPh sb="405" eb="407">
      <t>ゲンカ</t>
    </rPh>
    <rPh sb="412" eb="414">
      <t>ヘイセイ</t>
    </rPh>
    <rPh sb="416" eb="418">
      <t>ネンド</t>
    </rPh>
    <rPh sb="419" eb="422">
      <t>シュウゼンヒ</t>
    </rPh>
    <rPh sb="423" eb="425">
      <t>ゾウカ</t>
    </rPh>
    <rPh sb="430" eb="432">
      <t>ルイジ</t>
    </rPh>
    <rPh sb="432" eb="434">
      <t>ダンタイ</t>
    </rPh>
    <rPh sb="434" eb="437">
      <t>ヘイキンチ</t>
    </rPh>
    <rPh sb="438" eb="440">
      <t>ウワマワ</t>
    </rPh>
    <rPh sb="441" eb="443">
      <t>ケッカ</t>
    </rPh>
    <rPh sb="448" eb="450">
      <t>ショリ</t>
    </rPh>
    <rPh sb="450" eb="451">
      <t>ク</t>
    </rPh>
    <rPh sb="452" eb="454">
      <t>トウゴウ</t>
    </rPh>
    <rPh sb="455" eb="457">
      <t>カンリョウ</t>
    </rPh>
    <rPh sb="462" eb="463">
      <t>アイダ</t>
    </rPh>
    <rPh sb="464" eb="465">
      <t>シバラ</t>
    </rPh>
    <rPh sb="468" eb="470">
      <t>ケイコウ</t>
    </rPh>
    <rPh sb="471" eb="472">
      <t>ツヅ</t>
    </rPh>
    <rPh sb="474" eb="475">
      <t>オモ</t>
    </rPh>
    <rPh sb="480" eb="482">
      <t>カンリョウ</t>
    </rPh>
    <rPh sb="482" eb="483">
      <t>ゴ</t>
    </rPh>
    <rPh sb="484" eb="486">
      <t>ゲンショウ</t>
    </rPh>
    <rPh sb="487" eb="488">
      <t>テン</t>
    </rPh>
    <rPh sb="490" eb="492">
      <t>ヨテイ</t>
    </rPh>
    <rPh sb="498" eb="500">
      <t>シセツ</t>
    </rPh>
    <rPh sb="552" eb="554">
      <t>ゲンジョウ</t>
    </rPh>
    <rPh sb="556" eb="559">
      <t>リヨウリツ</t>
    </rPh>
    <rPh sb="560" eb="562">
      <t>オオハバ</t>
    </rPh>
    <rPh sb="563" eb="565">
      <t>ゾウカ</t>
    </rPh>
    <rPh sb="566" eb="568">
      <t>ミコ</t>
    </rPh>
    <rPh sb="577" eb="579">
      <t>コンゴ</t>
    </rPh>
    <rPh sb="580" eb="582">
      <t>ショリ</t>
    </rPh>
    <rPh sb="582" eb="583">
      <t>ク</t>
    </rPh>
    <rPh sb="584" eb="586">
      <t>トウゴウ</t>
    </rPh>
    <rPh sb="590" eb="592">
      <t>テキセツ</t>
    </rPh>
    <rPh sb="593" eb="595">
      <t>シセツ</t>
    </rPh>
    <rPh sb="595" eb="597">
      <t>キボ</t>
    </rPh>
    <rPh sb="610" eb="613">
      <t>スイセンカ</t>
    </rPh>
    <rPh sb="613" eb="614">
      <t>リツ</t>
    </rPh>
    <rPh sb="620" eb="622">
      <t>ルイジ</t>
    </rPh>
    <rPh sb="622" eb="624">
      <t>ダンタイ</t>
    </rPh>
    <rPh sb="624" eb="625">
      <t>オヨ</t>
    </rPh>
    <rPh sb="626" eb="628">
      <t>ゼンコク</t>
    </rPh>
    <rPh sb="628" eb="630">
      <t>ヘイキン</t>
    </rPh>
    <rPh sb="631" eb="633">
      <t>ウワマワ</t>
    </rPh>
    <rPh sb="634" eb="635">
      <t>タカ</t>
    </rPh>
    <rPh sb="636" eb="637">
      <t>アタイ</t>
    </rPh>
    <rPh sb="644" eb="646">
      <t>コンゴ</t>
    </rPh>
    <rPh sb="647" eb="650">
      <t>ミセツゾク</t>
    </rPh>
    <rPh sb="650" eb="651">
      <t>シャ</t>
    </rPh>
    <rPh sb="652" eb="653">
      <t>タイ</t>
    </rPh>
    <rPh sb="655" eb="657">
      <t>セツゾク</t>
    </rPh>
    <rPh sb="657" eb="659">
      <t>カンショウ</t>
    </rPh>
    <rPh sb="660" eb="661">
      <t>オコナ</t>
    </rPh>
    <rPh sb="663" eb="666">
      <t>コウキョウヨウ</t>
    </rPh>
    <rPh sb="666" eb="668">
      <t>スイイキ</t>
    </rPh>
    <rPh sb="669" eb="671">
      <t>スイシツ</t>
    </rPh>
    <rPh sb="671" eb="673">
      <t>ホゼン</t>
    </rPh>
    <rPh sb="674" eb="677">
      <t>シヨウリョウ</t>
    </rPh>
    <rPh sb="677" eb="679">
      <t>シュウニュウ</t>
    </rPh>
    <rPh sb="680" eb="682">
      <t>カクホ</t>
    </rPh>
    <rPh sb="683" eb="684">
      <t>ハカ</t>
    </rPh>
    <phoneticPr fontId="4"/>
  </si>
  <si>
    <t>　本市の農業集落排水区域の管渠は最も古いものでも敷設後20年程度であり、管渠の耐用年数である50年と比較しても老朽化しているとはいえない。また、定期点検の結果からもほぼ健全化は図られているため現状では老朽化に伴う管渠の更新は行っていない。
　しかし、年数の経過に伴い老朽化が進行していくことは容易に予想されるため、今後も定期的な点検を行ない、計画的な更新を行なっていくことが必要である。
　また、処理場施設については使用年数が耐用年数（概ね20年）に迫ってきており、突発的な故障等により機能不全に陥らないよう、今後も計画的な予防修繕を行っていく必要がある。
　今後は企業会計化おける資産情報等を活用し、効率的に維持管理を行う予定である。</t>
    <rPh sb="24" eb="26">
      <t>フセツ</t>
    </rPh>
    <rPh sb="26" eb="27">
      <t>ゴ</t>
    </rPh>
    <rPh sb="30" eb="32">
      <t>テイド</t>
    </rPh>
    <rPh sb="295" eb="296">
      <t>トウ</t>
    </rPh>
    <rPh sb="297" eb="299">
      <t>カツヨウ</t>
    </rPh>
    <rPh sb="305" eb="307">
      <t>イジ</t>
    </rPh>
    <rPh sb="307" eb="309">
      <t>カンリ</t>
    </rPh>
    <phoneticPr fontId="4"/>
  </si>
  <si>
    <t>　本市の農業集落排水事業の経営状況は、類似団体と比較すると健全であると言えるが、依然赤字が続いており、さらなる経営改善が求められている。
　また、使用者の高齢化や近年の節水傾向により有収水量は減少傾向にあることから、使用水量の増加による使用料収入の増加は期待できない。そこで、今後は企業会計化による経営状況の適切な把握を行うこと、維持管理費の削減に向けた処理区の統合、使用料単価を定期的に見直すことなどの経営改善に向けた具体的な取組を行っていく予定である。
　しかし、農業集落排水の使用料単価は公共下水道の使用料単価と同一としており、安易に農業集落排水のみ使用料単価を引上げることは市民の理解を得がたいことが容易に想像されるため、今後検討すべき課題として随時検討を行っていく必要がある。</t>
    <rPh sb="118" eb="121">
      <t>シヨウリョウ</t>
    </rPh>
    <rPh sb="165" eb="167">
      <t>イジ</t>
    </rPh>
    <rPh sb="167" eb="170">
      <t>カンリヒ</t>
    </rPh>
    <rPh sb="171" eb="173">
      <t>サクゲン</t>
    </rPh>
    <rPh sb="174" eb="175">
      <t>ム</t>
    </rPh>
    <rPh sb="177" eb="179">
      <t>ショリ</t>
    </rPh>
    <rPh sb="179" eb="180">
      <t>ク</t>
    </rPh>
    <rPh sb="181" eb="183">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</si>
</sst>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A0-40A2-BFBE-E56E40D1DA35}"/>
            </c:ext>
          </c:extLst>
        </c:ser>
        <c:dLbls>
          <c:showLegendKey val="0"/>
          <c:showVal val="0"/>
          <c:showCatName val="0"/>
          <c:showSerName val="0"/>
          <c:showPercent val="0"/>
          <c:showBubbleSize val="0"/>
        </c:dLbls>
        <c:gapWidth val="150"/>
        <c:axId val="100182272"/>
        <c:axId val="1002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D4A0-40A2-BFBE-E56E40D1DA35}"/>
            </c:ext>
          </c:extLst>
        </c:ser>
        <c:dLbls>
          <c:showLegendKey val="0"/>
          <c:showVal val="0"/>
          <c:showCatName val="0"/>
          <c:showSerName val="0"/>
          <c:showPercent val="0"/>
          <c:showBubbleSize val="0"/>
        </c:dLbls>
        <c:marker val="1"/>
        <c:smooth val="0"/>
        <c:axId val="100182272"/>
        <c:axId val="100233600"/>
      </c:lineChart>
      <c:dateAx>
        <c:axId val="100182272"/>
        <c:scaling>
          <c:orientation val="minMax"/>
        </c:scaling>
        <c:delete val="1"/>
        <c:axPos val="b"/>
        <c:numFmt formatCode="ge" sourceLinked="1"/>
        <c:majorTickMark val="none"/>
        <c:minorTickMark val="none"/>
        <c:tickLblPos val="none"/>
        <c:crossAx val="100233600"/>
        <c:crosses val="autoZero"/>
        <c:auto val="1"/>
        <c:lblOffset val="100"/>
        <c:baseTimeUnit val="years"/>
      </c:dateAx>
      <c:valAx>
        <c:axId val="1002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53.65</c:v>
                </c:pt>
                <c:pt idx="1">
                  <c:v>52.84</c:v>
                </c:pt>
                <c:pt idx="2">
                  <c:v>53.02</c:v>
                </c:pt>
                <c:pt idx="3">
                  <c:v>53.02</c:v>
                </c:pt>
                <c:pt idx="4">
                  <c:v>52.21</c:v>
                </c:pt>
              </c:numCache>
            </c:numRef>
          </c:val>
          <c:extLst>
            <c:ext xmlns:c16="http://schemas.microsoft.com/office/drawing/2014/chart" uri="{C3380CC4-5D6E-409C-BE32-E72D297353CC}">
              <c16:uniqueId val="{00000000-7159-4954-BCFB-B65A485A0FCE}"/>
            </c:ext>
          </c:extLst>
        </c:ser>
        <c:dLbls>
          <c:showLegendKey val="0"/>
          <c:showVal val="0"/>
          <c:showCatName val="0"/>
          <c:showSerName val="0"/>
          <c:showPercent val="0"/>
          <c:showBubbleSize val="0"/>
        </c:dLbls>
        <c:gapWidth val="150"/>
        <c:axId val="118881664"/>
        <c:axId val="1188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7159-4954-BCFB-B65A485A0FCE}"/>
            </c:ext>
          </c:extLst>
        </c:ser>
        <c:dLbls>
          <c:showLegendKey val="0"/>
          <c:showVal val="0"/>
          <c:showCatName val="0"/>
          <c:showSerName val="0"/>
          <c:showPercent val="0"/>
          <c:showBubbleSize val="0"/>
        </c:dLbls>
        <c:marker val="1"/>
        <c:smooth val="0"/>
        <c:axId val="118881664"/>
        <c:axId val="118892032"/>
      </c:lineChart>
      <c:dateAx>
        <c:axId val="118881664"/>
        <c:scaling>
          <c:orientation val="minMax"/>
        </c:scaling>
        <c:delete val="1"/>
        <c:axPos val="b"/>
        <c:numFmt formatCode="ge" sourceLinked="1"/>
        <c:majorTickMark val="none"/>
        <c:minorTickMark val="none"/>
        <c:tickLblPos val="none"/>
        <c:crossAx val="118892032"/>
        <c:crosses val="autoZero"/>
        <c:auto val="1"/>
        <c:lblOffset val="100"/>
        <c:baseTimeUnit val="years"/>
      </c:dateAx>
      <c:valAx>
        <c:axId val="1188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93.48</c:v>
                </c:pt>
                <c:pt idx="1">
                  <c:v>93.59</c:v>
                </c:pt>
                <c:pt idx="2">
                  <c:v>94.34</c:v>
                </c:pt>
                <c:pt idx="3">
                  <c:v>94.81</c:v>
                </c:pt>
                <c:pt idx="4">
                  <c:v>94.76</c:v>
                </c:pt>
              </c:numCache>
            </c:numRef>
          </c:val>
          <c:extLst>
            <c:ext xmlns:c16="http://schemas.microsoft.com/office/drawing/2014/chart" uri="{C3380CC4-5D6E-409C-BE32-E72D297353CC}">
              <c16:uniqueId val="{00000000-FB63-484E-90F1-E6C0BDEB9654}"/>
            </c:ext>
          </c:extLst>
        </c:ser>
        <c:dLbls>
          <c:showLegendKey val="0"/>
          <c:showVal val="0"/>
          <c:showCatName val="0"/>
          <c:showSerName val="0"/>
          <c:showPercent val="0"/>
          <c:showBubbleSize val="0"/>
        </c:dLbls>
        <c:gapWidth val="150"/>
        <c:axId val="118922240"/>
        <c:axId val="1189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FB63-484E-90F1-E6C0BDEB9654}"/>
            </c:ext>
          </c:extLst>
        </c:ser>
        <c:dLbls>
          <c:showLegendKey val="0"/>
          <c:showVal val="0"/>
          <c:showCatName val="0"/>
          <c:showSerName val="0"/>
          <c:showPercent val="0"/>
          <c:showBubbleSize val="0"/>
        </c:dLbls>
        <c:marker val="1"/>
        <c:smooth val="0"/>
        <c:axId val="118922240"/>
        <c:axId val="118928512"/>
      </c:lineChart>
      <c:dateAx>
        <c:axId val="118922240"/>
        <c:scaling>
          <c:orientation val="minMax"/>
        </c:scaling>
        <c:delete val="1"/>
        <c:axPos val="b"/>
        <c:numFmt formatCode="ge" sourceLinked="1"/>
        <c:majorTickMark val="none"/>
        <c:minorTickMark val="none"/>
        <c:tickLblPos val="none"/>
        <c:crossAx val="118928512"/>
        <c:crosses val="autoZero"/>
        <c:auto val="1"/>
        <c:lblOffset val="100"/>
        <c:baseTimeUnit val="years"/>
      </c:dateAx>
      <c:valAx>
        <c:axId val="1189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72.14</c:v>
                </c:pt>
                <c:pt idx="1">
                  <c:v>72.849999999999994</c:v>
                </c:pt>
                <c:pt idx="2">
                  <c:v>73.41</c:v>
                </c:pt>
                <c:pt idx="3">
                  <c:v>79.150000000000006</c:v>
                </c:pt>
                <c:pt idx="4">
                  <c:v>69.09</c:v>
                </c:pt>
              </c:numCache>
            </c:numRef>
          </c:val>
          <c:extLst>
            <c:ext xmlns:c16="http://schemas.microsoft.com/office/drawing/2014/chart" uri="{C3380CC4-5D6E-409C-BE32-E72D297353CC}">
              <c16:uniqueId val="{00000000-83AA-4F6E-9B6C-CE731823B1CD}"/>
            </c:ext>
          </c:extLst>
        </c:ser>
        <c:dLbls>
          <c:showLegendKey val="0"/>
          <c:showVal val="0"/>
          <c:showCatName val="0"/>
          <c:showSerName val="0"/>
          <c:showPercent val="0"/>
          <c:showBubbleSize val="0"/>
        </c:dLbls>
        <c:gapWidth val="150"/>
        <c:axId val="92129152"/>
        <c:axId val="1002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AA-4F6E-9B6C-CE731823B1CD}"/>
            </c:ext>
          </c:extLst>
        </c:ser>
        <c:dLbls>
          <c:showLegendKey val="0"/>
          <c:showVal val="0"/>
          <c:showCatName val="0"/>
          <c:showSerName val="0"/>
          <c:showPercent val="0"/>
          <c:showBubbleSize val="0"/>
        </c:dLbls>
        <c:marker val="1"/>
        <c:smooth val="0"/>
        <c:axId val="92129152"/>
        <c:axId val="100249600"/>
      </c:lineChart>
      <c:dateAx>
        <c:axId val="92129152"/>
        <c:scaling>
          <c:orientation val="minMax"/>
        </c:scaling>
        <c:delete val="1"/>
        <c:axPos val="b"/>
        <c:numFmt formatCode="ge" sourceLinked="1"/>
        <c:majorTickMark val="none"/>
        <c:minorTickMark val="none"/>
        <c:tickLblPos val="none"/>
        <c:crossAx val="100249600"/>
        <c:crosses val="autoZero"/>
        <c:auto val="1"/>
        <c:lblOffset val="100"/>
        <c:baseTimeUnit val="years"/>
      </c:dateAx>
      <c:valAx>
        <c:axId val="1002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D0-471F-A4A8-7F46429255CE}"/>
            </c:ext>
          </c:extLst>
        </c:ser>
        <c:dLbls>
          <c:showLegendKey val="0"/>
          <c:showVal val="0"/>
          <c:showCatName val="0"/>
          <c:showSerName val="0"/>
          <c:showPercent val="0"/>
          <c:showBubbleSize val="0"/>
        </c:dLbls>
        <c:gapWidth val="150"/>
        <c:axId val="100275712"/>
        <c:axId val="1002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D0-471F-A4A8-7F46429255CE}"/>
            </c:ext>
          </c:extLst>
        </c:ser>
        <c:dLbls>
          <c:showLegendKey val="0"/>
          <c:showVal val="0"/>
          <c:showCatName val="0"/>
          <c:showSerName val="0"/>
          <c:showPercent val="0"/>
          <c:showBubbleSize val="0"/>
        </c:dLbls>
        <c:marker val="1"/>
        <c:smooth val="0"/>
        <c:axId val="100275712"/>
        <c:axId val="100277632"/>
      </c:lineChart>
      <c:dateAx>
        <c:axId val="100275712"/>
        <c:scaling>
          <c:orientation val="minMax"/>
        </c:scaling>
        <c:delete val="1"/>
        <c:axPos val="b"/>
        <c:numFmt formatCode="ge" sourceLinked="1"/>
        <c:majorTickMark val="none"/>
        <c:minorTickMark val="none"/>
        <c:tickLblPos val="none"/>
        <c:crossAx val="100277632"/>
        <c:crosses val="autoZero"/>
        <c:auto val="1"/>
        <c:lblOffset val="100"/>
        <c:baseTimeUnit val="years"/>
      </c:dateAx>
      <c:valAx>
        <c:axId val="1002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81-4113-9FD9-31C9CA26E50C}"/>
            </c:ext>
          </c:extLst>
        </c:ser>
        <c:dLbls>
          <c:showLegendKey val="0"/>
          <c:showVal val="0"/>
          <c:showCatName val="0"/>
          <c:showSerName val="0"/>
          <c:showPercent val="0"/>
          <c:showBubbleSize val="0"/>
        </c:dLbls>
        <c:gapWidth val="150"/>
        <c:axId val="118301824"/>
        <c:axId val="118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81-4113-9FD9-31C9CA26E50C}"/>
            </c:ext>
          </c:extLst>
        </c:ser>
        <c:dLbls>
          <c:showLegendKey val="0"/>
          <c:showVal val="0"/>
          <c:showCatName val="0"/>
          <c:showSerName val="0"/>
          <c:showPercent val="0"/>
          <c:showBubbleSize val="0"/>
        </c:dLbls>
        <c:marker val="1"/>
        <c:smooth val="0"/>
        <c:axId val="118301824"/>
        <c:axId val="118303744"/>
      </c:lineChart>
      <c:dateAx>
        <c:axId val="118301824"/>
        <c:scaling>
          <c:orientation val="minMax"/>
        </c:scaling>
        <c:delete val="1"/>
        <c:axPos val="b"/>
        <c:numFmt formatCode="ge" sourceLinked="1"/>
        <c:majorTickMark val="none"/>
        <c:minorTickMark val="none"/>
        <c:tickLblPos val="none"/>
        <c:crossAx val="118303744"/>
        <c:crosses val="autoZero"/>
        <c:auto val="1"/>
        <c:lblOffset val="100"/>
        <c:baseTimeUnit val="years"/>
      </c:dateAx>
      <c:valAx>
        <c:axId val="118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47-48FD-A419-69105AC3CE04}"/>
            </c:ext>
          </c:extLst>
        </c:ser>
        <c:dLbls>
          <c:showLegendKey val="0"/>
          <c:showVal val="0"/>
          <c:showCatName val="0"/>
          <c:showSerName val="0"/>
          <c:showPercent val="0"/>
          <c:showBubbleSize val="0"/>
        </c:dLbls>
        <c:gapWidth val="150"/>
        <c:axId val="118318208"/>
        <c:axId val="1183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47-48FD-A419-69105AC3CE04}"/>
            </c:ext>
          </c:extLst>
        </c:ser>
        <c:dLbls>
          <c:showLegendKey val="0"/>
          <c:showVal val="0"/>
          <c:showCatName val="0"/>
          <c:showSerName val="0"/>
          <c:showPercent val="0"/>
          <c:showBubbleSize val="0"/>
        </c:dLbls>
        <c:marker val="1"/>
        <c:smooth val="0"/>
        <c:axId val="118318208"/>
        <c:axId val="118320128"/>
      </c:lineChart>
      <c:dateAx>
        <c:axId val="118318208"/>
        <c:scaling>
          <c:orientation val="minMax"/>
        </c:scaling>
        <c:delete val="1"/>
        <c:axPos val="b"/>
        <c:numFmt formatCode="ge" sourceLinked="1"/>
        <c:majorTickMark val="none"/>
        <c:minorTickMark val="none"/>
        <c:tickLblPos val="none"/>
        <c:crossAx val="118320128"/>
        <c:crosses val="autoZero"/>
        <c:auto val="1"/>
        <c:lblOffset val="100"/>
        <c:baseTimeUnit val="years"/>
      </c:dateAx>
      <c:valAx>
        <c:axId val="1183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37-40C9-B9EE-4EC8A8420862}"/>
            </c:ext>
          </c:extLst>
        </c:ser>
        <c:dLbls>
          <c:showLegendKey val="0"/>
          <c:showVal val="0"/>
          <c:showCatName val="0"/>
          <c:showSerName val="0"/>
          <c:showPercent val="0"/>
          <c:showBubbleSize val="0"/>
        </c:dLbls>
        <c:gapWidth val="150"/>
        <c:axId val="118346496"/>
        <c:axId val="1183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37-40C9-B9EE-4EC8A8420862}"/>
            </c:ext>
          </c:extLst>
        </c:ser>
        <c:dLbls>
          <c:showLegendKey val="0"/>
          <c:showVal val="0"/>
          <c:showCatName val="0"/>
          <c:showSerName val="0"/>
          <c:showPercent val="0"/>
          <c:showBubbleSize val="0"/>
        </c:dLbls>
        <c:marker val="1"/>
        <c:smooth val="0"/>
        <c:axId val="118346496"/>
        <c:axId val="118348416"/>
      </c:lineChart>
      <c:dateAx>
        <c:axId val="118346496"/>
        <c:scaling>
          <c:orientation val="minMax"/>
        </c:scaling>
        <c:delete val="1"/>
        <c:axPos val="b"/>
        <c:numFmt formatCode="ge" sourceLinked="1"/>
        <c:majorTickMark val="none"/>
        <c:minorTickMark val="none"/>
        <c:tickLblPos val="none"/>
        <c:crossAx val="118348416"/>
        <c:crosses val="autoZero"/>
        <c:auto val="1"/>
        <c:lblOffset val="100"/>
        <c:baseTimeUnit val="years"/>
      </c:dateAx>
      <c:valAx>
        <c:axId val="1183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4C-4D6E-9386-BBC6591ACE3C}"/>
            </c:ext>
          </c:extLst>
        </c:ser>
        <c:dLbls>
          <c:showLegendKey val="0"/>
          <c:showVal val="0"/>
          <c:showCatName val="0"/>
          <c:showSerName val="0"/>
          <c:showPercent val="0"/>
          <c:showBubbleSize val="0"/>
        </c:dLbls>
        <c:gapWidth val="150"/>
        <c:axId val="118710656"/>
        <c:axId val="1187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644C-4D6E-9386-BBC6591ACE3C}"/>
            </c:ext>
          </c:extLst>
        </c:ser>
        <c:dLbls>
          <c:showLegendKey val="0"/>
          <c:showVal val="0"/>
          <c:showCatName val="0"/>
          <c:showSerName val="0"/>
          <c:showPercent val="0"/>
          <c:showBubbleSize val="0"/>
        </c:dLbls>
        <c:marker val="1"/>
        <c:smooth val="0"/>
        <c:axId val="118710656"/>
        <c:axId val="118712576"/>
      </c:lineChart>
      <c:dateAx>
        <c:axId val="118710656"/>
        <c:scaling>
          <c:orientation val="minMax"/>
        </c:scaling>
        <c:delete val="1"/>
        <c:axPos val="b"/>
        <c:numFmt formatCode="ge" sourceLinked="1"/>
        <c:majorTickMark val="none"/>
        <c:minorTickMark val="none"/>
        <c:tickLblPos val="none"/>
        <c:crossAx val="118712576"/>
        <c:crosses val="autoZero"/>
        <c:auto val="1"/>
        <c:lblOffset val="100"/>
        <c:baseTimeUnit val="years"/>
      </c:dateAx>
      <c:valAx>
        <c:axId val="1187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81.400000000000006</c:v>
                </c:pt>
                <c:pt idx="1">
                  <c:v>73.98</c:v>
                </c:pt>
                <c:pt idx="2">
                  <c:v>63.1</c:v>
                </c:pt>
                <c:pt idx="3">
                  <c:v>65.55</c:v>
                </c:pt>
                <c:pt idx="4">
                  <c:v>46.57</c:v>
                </c:pt>
              </c:numCache>
            </c:numRef>
          </c:val>
          <c:extLst>
            <c:ext xmlns:c16="http://schemas.microsoft.com/office/drawing/2014/chart" uri="{C3380CC4-5D6E-409C-BE32-E72D297353CC}">
              <c16:uniqueId val="{00000000-FB08-40AC-8860-AC582D8C0ABB}"/>
            </c:ext>
          </c:extLst>
        </c:ser>
        <c:dLbls>
          <c:showLegendKey val="0"/>
          <c:showVal val="0"/>
          <c:showCatName val="0"/>
          <c:showSerName val="0"/>
          <c:showPercent val="0"/>
          <c:showBubbleSize val="0"/>
        </c:dLbls>
        <c:gapWidth val="150"/>
        <c:axId val="118816768"/>
        <c:axId val="1188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FB08-40AC-8860-AC582D8C0ABB}"/>
            </c:ext>
          </c:extLst>
        </c:ser>
        <c:dLbls>
          <c:showLegendKey val="0"/>
          <c:showVal val="0"/>
          <c:showCatName val="0"/>
          <c:showSerName val="0"/>
          <c:showPercent val="0"/>
          <c:showBubbleSize val="0"/>
        </c:dLbls>
        <c:marker val="1"/>
        <c:smooth val="0"/>
        <c:axId val="118816768"/>
        <c:axId val="118818688"/>
      </c:lineChart>
      <c:dateAx>
        <c:axId val="118816768"/>
        <c:scaling>
          <c:orientation val="minMax"/>
        </c:scaling>
        <c:delete val="1"/>
        <c:axPos val="b"/>
        <c:numFmt formatCode="ge" sourceLinked="1"/>
        <c:majorTickMark val="none"/>
        <c:minorTickMark val="none"/>
        <c:tickLblPos val="none"/>
        <c:crossAx val="118818688"/>
        <c:crosses val="autoZero"/>
        <c:auto val="1"/>
        <c:lblOffset val="100"/>
        <c:baseTimeUnit val="years"/>
      </c:dateAx>
      <c:valAx>
        <c:axId val="1188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161.13</c:v>
                </c:pt>
                <c:pt idx="1">
                  <c:v>189.39</c:v>
                </c:pt>
                <c:pt idx="2">
                  <c:v>225.72</c:v>
                </c:pt>
                <c:pt idx="3">
                  <c:v>221.14</c:v>
                </c:pt>
                <c:pt idx="4">
                  <c:v>309.60000000000002</c:v>
                </c:pt>
              </c:numCache>
            </c:numRef>
          </c:val>
          <c:extLst>
            <c:ext xmlns:c16="http://schemas.microsoft.com/office/drawing/2014/chart" uri="{C3380CC4-5D6E-409C-BE32-E72D297353CC}">
              <c16:uniqueId val="{00000000-8034-45A8-B4B7-48FF8C7760FA}"/>
            </c:ext>
          </c:extLst>
        </c:ser>
        <c:dLbls>
          <c:showLegendKey val="0"/>
          <c:showVal val="0"/>
          <c:showCatName val="0"/>
          <c:showSerName val="0"/>
          <c:showPercent val="0"/>
          <c:showBubbleSize val="0"/>
        </c:dLbls>
        <c:gapWidth val="150"/>
        <c:axId val="118837248"/>
        <c:axId val="1188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8034-45A8-B4B7-48FF8C7760FA}"/>
            </c:ext>
          </c:extLst>
        </c:ser>
        <c:dLbls>
          <c:showLegendKey val="0"/>
          <c:showVal val="0"/>
          <c:showCatName val="0"/>
          <c:showSerName val="0"/>
          <c:showPercent val="0"/>
          <c:showBubbleSize val="0"/>
        </c:dLbls>
        <c:marker val="1"/>
        <c:smooth val="0"/>
        <c:axId val="118837248"/>
        <c:axId val="118839168"/>
      </c:lineChart>
      <c:dateAx>
        <c:axId val="118837248"/>
        <c:scaling>
          <c:orientation val="minMax"/>
        </c:scaling>
        <c:delete val="1"/>
        <c:axPos val="b"/>
        <c:numFmt formatCode="ge" sourceLinked="1"/>
        <c:majorTickMark val="none"/>
        <c:minorTickMark val="none"/>
        <c:tickLblPos val="none"/>
        <c:crossAx val="118839168"/>
        <c:crosses val="autoZero"/>
        <c:auto val="1"/>
        <c:lblOffset val="100"/>
        <c:baseTimeUnit val="years"/>
      </c:dateAx>
      <c:valAx>
        <c:axId val="1188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61" zoomScaleNormal="100" workbookViewId="0">
      <selection activeCell="CH74" sqref="CH7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愛媛県　東温市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33586</v>
      </c>
      <c r="AM8" s="67"/>
      <c r="AN8" s="67"/>
      <c r="AO8" s="67"/>
      <c r="AP8" s="67"/>
      <c r="AQ8" s="67"/>
      <c r="AR8" s="67"/>
      <c r="AS8" s="67"/>
      <c r="AT8" s="66">
        <f>データ!T6</f>
        <v>211.3</v>
      </c>
      <c r="AU8" s="66"/>
      <c r="AV8" s="66"/>
      <c r="AW8" s="66"/>
      <c r="AX8" s="66"/>
      <c r="AY8" s="66"/>
      <c r="AZ8" s="66"/>
      <c r="BA8" s="66"/>
      <c r="BB8" s="66">
        <f>データ!U6</f>
        <v>158.94999999999999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7.41</v>
      </c>
      <c r="Q10" s="66"/>
      <c r="R10" s="66"/>
      <c r="S10" s="66"/>
      <c r="T10" s="66"/>
      <c r="U10" s="66"/>
      <c r="V10" s="66"/>
      <c r="W10" s="66">
        <f>データ!Q6</f>
        <v>96.66</v>
      </c>
      <c r="X10" s="66"/>
      <c r="Y10" s="66"/>
      <c r="Z10" s="66"/>
      <c r="AA10" s="66"/>
      <c r="AB10" s="66"/>
      <c r="AC10" s="66"/>
      <c r="AD10" s="67">
        <f>データ!R6</f>
        <v>2730</v>
      </c>
      <c r="AE10" s="67"/>
      <c r="AF10" s="67"/>
      <c r="AG10" s="67"/>
      <c r="AH10" s="67"/>
      <c r="AI10" s="67"/>
      <c r="AJ10" s="67"/>
      <c r="AK10" s="2"/>
      <c r="AL10" s="67">
        <f>データ!V6</f>
        <v>2482</v>
      </c>
      <c r="AM10" s="67"/>
      <c r="AN10" s="67"/>
      <c r="AO10" s="67"/>
      <c r="AP10" s="67"/>
      <c r="AQ10" s="67"/>
      <c r="AR10" s="67"/>
      <c r="AS10" s="67"/>
      <c r="AT10" s="66">
        <f>データ!W6</f>
        <v>1.19</v>
      </c>
      <c r="AU10" s="66"/>
      <c r="AV10" s="66"/>
      <c r="AW10" s="66"/>
      <c r="AX10" s="66"/>
      <c r="AY10" s="66"/>
      <c r="AZ10" s="66"/>
      <c r="BA10" s="66"/>
      <c r="BB10" s="66">
        <f>データ!X6</f>
        <v>2085.71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123</v>
      </c>
      <c r="BM16" s="85"/>
      <c r="BN16" s="85"/>
      <c r="BO16" s="85"/>
      <c r="BP16" s="85"/>
      <c r="BQ16" s="85"/>
      <c r="BR16" s="85"/>
      <c r="BS16" s="85"/>
      <c r="BT16" s="85"/>
      <c r="BU16" s="85"/>
      <c r="BV16" s="85"/>
      <c r="BW16" s="85"/>
      <c r="BX16" s="85"/>
      <c r="BY16" s="85"/>
      <c r="BZ16" s="8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84"/>
      <c r="BM34" s="85"/>
      <c r="BN34" s="85"/>
      <c r="BO34" s="85"/>
      <c r="BP34" s="85"/>
      <c r="BQ34" s="85"/>
      <c r="BR34" s="85"/>
      <c r="BS34" s="85"/>
      <c r="BT34" s="85"/>
      <c r="BU34" s="85"/>
      <c r="BV34" s="85"/>
      <c r="BW34" s="85"/>
      <c r="BX34" s="85"/>
      <c r="BY34" s="85"/>
      <c r="BZ34" s="86"/>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84"/>
      <c r="BM35" s="85"/>
      <c r="BN35" s="85"/>
      <c r="BO35" s="85"/>
      <c r="BP35" s="85"/>
      <c r="BQ35" s="85"/>
      <c r="BR35" s="85"/>
      <c r="BS35" s="85"/>
      <c r="BT35" s="85"/>
      <c r="BU35" s="85"/>
      <c r="BV35" s="85"/>
      <c r="BW35" s="85"/>
      <c r="BX35" s="85"/>
      <c r="BY35" s="85"/>
      <c r="BZ35" s="8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382159</v>
      </c>
      <c r="D6" s="33">
        <f t="shared" si="3"/>
        <v>47</v>
      </c>
      <c r="E6" s="33">
        <f t="shared" si="3"/>
        <v>17</v>
      </c>
      <c r="F6" s="33">
        <f t="shared" si="3"/>
        <v>5</v>
      </c>
      <c r="G6" s="33">
        <f t="shared" si="3"/>
        <v>0</v>
      </c>
      <c r="H6" s="33" t="str">
        <f t="shared" si="3"/>
        <v>愛媛県　東温市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7.41</v>
      </c>
      <c r="Q6" s="34">
        <f t="shared" si="3"/>
        <v>96.66</v>
      </c>
      <c r="R6" s="34">
        <f t="shared" si="3"/>
        <v>2730</v>
      </c>
      <c r="S6" s="34">
        <f t="shared" si="3"/>
        <v>33586</v>
      </c>
      <c r="T6" s="34">
        <f t="shared" si="3"/>
        <v>211.3</v>
      </c>
      <c r="U6" s="34">
        <f t="shared" si="3"/>
        <v>158.94999999999999</v>
      </c>
      <c r="V6" s="34">
        <f t="shared" si="3"/>
        <v>2482</v>
      </c>
      <c r="W6" s="34">
        <f t="shared" si="3"/>
        <v>1.19</v>
      </c>
      <c r="X6" s="34">
        <f t="shared" si="3"/>
        <v>2085.71</v>
      </c>
      <c r="Y6" s="35">
        <f>IF(Y7="",NA(),Y7)</f>
        <v>72.14</v>
      </c>
      <c r="Z6" s="35">
        <f t="shared" ref="Z6:AH6" si="4">IF(Z7="",NA(),Z7)</f>
        <v>72.849999999999994</v>
      </c>
      <c r="AA6" s="35">
        <f t="shared" si="4"/>
        <v>73.41</v>
      </c>
      <c r="AB6" s="35">
        <f t="shared" si="4"/>
        <v>79.150000000000006</v>
      </c>
      <c r="AC6" s="35">
        <f t="shared" si="4"/>
        <v>69.09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81.400000000000006</v>
      </c>
      <c r="BR6" s="35">
        <f t="shared" ref="BR6:BZ6" si="8">IF(BR7="",NA(),BR7)</f>
        <v>73.98</v>
      </c>
      <c r="BS6" s="35">
        <f t="shared" si="8"/>
        <v>63.1</v>
      </c>
      <c r="BT6" s="35">
        <f t="shared" si="8"/>
        <v>65.55</v>
      </c>
      <c r="BU6" s="35">
        <f t="shared" si="8"/>
        <v>46.57</v>
      </c>
      <c r="BV6" s="35">
        <f t="shared" si="8"/>
        <v>51.03</v>
      </c>
      <c r="BW6" s="35">
        <f t="shared" si="8"/>
        <v>50.9</v>
      </c>
      <c r="BX6" s="35">
        <f t="shared" si="8"/>
        <v>50.82</v>
      </c>
      <c r="BY6" s="35">
        <f t="shared" si="8"/>
        <v>52.19</v>
      </c>
      <c r="BZ6" s="35">
        <f t="shared" si="8"/>
        <v>55.32</v>
      </c>
      <c r="CA6" s="34" t="str">
        <f>IF(CA7="","",IF(CA7="-","【-】","【"&amp;SUBSTITUTE(TEXT(CA7,"#,##0.00"),"-","△")&amp;"】"))</f>
        <v>【55.73】</v>
      </c>
      <c r="CB6" s="35">
        <f>IF(CB7="",NA(),CB7)</f>
        <v>161.13</v>
      </c>
      <c r="CC6" s="35">
        <f t="shared" ref="CC6:CK6" si="9">IF(CC7="",NA(),CC7)</f>
        <v>189.39</v>
      </c>
      <c r="CD6" s="35">
        <f t="shared" si="9"/>
        <v>225.72</v>
      </c>
      <c r="CE6" s="35">
        <f t="shared" si="9"/>
        <v>221.14</v>
      </c>
      <c r="CF6" s="35">
        <f t="shared" si="9"/>
        <v>309.60000000000002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53.65</v>
      </c>
      <c r="CN6" s="35">
        <f t="shared" ref="CN6:CV6" si="10">IF(CN7="",NA(),CN7)</f>
        <v>52.84</v>
      </c>
      <c r="CO6" s="35">
        <f t="shared" si="10"/>
        <v>53.02</v>
      </c>
      <c r="CP6" s="35">
        <f t="shared" si="10"/>
        <v>53.02</v>
      </c>
      <c r="CQ6" s="35">
        <f t="shared" si="10"/>
        <v>52.21</v>
      </c>
      <c r="CR6" s="35">
        <f t="shared" si="10"/>
        <v>54.74</v>
      </c>
      <c r="CS6" s="35">
        <f t="shared" si="10"/>
        <v>53.78</v>
      </c>
      <c r="CT6" s="35">
        <f t="shared" si="10"/>
        <v>53.24</v>
      </c>
      <c r="CU6" s="35">
        <f t="shared" si="10"/>
        <v>52.31</v>
      </c>
      <c r="CV6" s="35">
        <f t="shared" si="10"/>
        <v>60.65</v>
      </c>
      <c r="CW6" s="34" t="str">
        <f>IF(CW7="","",IF(CW7="-","【-】","【"&amp;SUBSTITUTE(TEXT(CW7,"#,##0.00"),"-","△")&amp;"】"))</f>
        <v>【59.15】</v>
      </c>
      <c r="CX6" s="35">
        <f>IF(CX7="",NA(),CX7)</f>
        <v>93.48</v>
      </c>
      <c r="CY6" s="35">
        <f t="shared" ref="CY6:DG6" si="11">IF(CY7="",NA(),CY7)</f>
        <v>93.59</v>
      </c>
      <c r="CZ6" s="35">
        <f t="shared" si="11"/>
        <v>94.34</v>
      </c>
      <c r="DA6" s="35">
        <f t="shared" si="11"/>
        <v>94.81</v>
      </c>
      <c r="DB6" s="35">
        <f t="shared" si="11"/>
        <v>94.76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382159</v>
      </c>
      <c r="D7" s="37">
        <v>47</v>
      </c>
      <c r="E7" s="37">
        <v>17</v>
      </c>
      <c r="F7" s="37">
        <v>5</v>
      </c>
      <c r="G7" s="37">
        <v>0</v>
      </c>
      <c r="H7" s="37" t="s">
        <v>110</v>
      </c>
      <c r="I7" s="37" t="s">
        <v>111</v>
      </c>
      <c r="J7" s="37" t="s">
        <v>112</v>
      </c>
      <c r="K7" s="37" t="s">
        <v>113</v>
      </c>
      <c r="L7" s="37" t="s">
        <v>114</v>
      </c>
      <c r="M7" s="37"/>
      <c r="N7" s="38" t="s">
        <v>115</v>
      </c>
      <c r="O7" s="38" t="s">
        <v>116</v>
      </c>
      <c r="P7" s="38">
        <v>7.41</v>
      </c>
      <c r="Q7" s="38">
        <v>96.66</v>
      </c>
      <c r="R7" s="38">
        <v>2730</v>
      </c>
      <c r="S7" s="38">
        <v>33586</v>
      </c>
      <c r="T7" s="38">
        <v>211.3</v>
      </c>
      <c r="U7" s="38">
        <v>158.94999999999999</v>
      </c>
      <c r="V7" s="38">
        <v>2482</v>
      </c>
      <c r="W7" s="38">
        <v>1.19</v>
      </c>
      <c r="X7" s="38">
        <v>2085.71</v>
      </c>
      <c r="Y7" s="38">
        <v>72.14</v>
      </c>
      <c r="Z7" s="38">
        <v>72.849999999999994</v>
      </c>
      <c r="AA7" s="38">
        <v>73.41</v>
      </c>
      <c r="AB7" s="38">
        <v>79.150000000000006</v>
      </c>
      <c r="AC7" s="38">
        <v>69.09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81.400000000000006</v>
      </c>
      <c r="BR7" s="38">
        <v>73.98</v>
      </c>
      <c r="BS7" s="38">
        <v>63.1</v>
      </c>
      <c r="BT7" s="38">
        <v>65.55</v>
      </c>
      <c r="BU7" s="38">
        <v>46.57</v>
      </c>
      <c r="BV7" s="38">
        <v>51.03</v>
      </c>
      <c r="BW7" s="38">
        <v>50.9</v>
      </c>
      <c r="BX7" s="38">
        <v>50.82</v>
      </c>
      <c r="BY7" s="38">
        <v>52.19</v>
      </c>
      <c r="BZ7" s="38">
        <v>55.32</v>
      </c>
      <c r="CA7" s="38">
        <v>55.73</v>
      </c>
      <c r="CB7" s="38">
        <v>161.13</v>
      </c>
      <c r="CC7" s="38">
        <v>189.39</v>
      </c>
      <c r="CD7" s="38">
        <v>225.72</v>
      </c>
      <c r="CE7" s="38">
        <v>221.14</v>
      </c>
      <c r="CF7" s="38">
        <v>309.60000000000002</v>
      </c>
      <c r="CG7" s="38">
        <v>289.60000000000002</v>
      </c>
      <c r="CH7" s="38">
        <v>293.27</v>
      </c>
      <c r="CI7" s="38">
        <v>300.52</v>
      </c>
      <c r="CJ7" s="38">
        <v>296.14</v>
      </c>
      <c r="CK7" s="38">
        <v>283.17</v>
      </c>
      <c r="CL7" s="38">
        <v>276.77999999999997</v>
      </c>
      <c r="CM7" s="38">
        <v>53.65</v>
      </c>
      <c r="CN7" s="38">
        <v>52.84</v>
      </c>
      <c r="CO7" s="38">
        <v>53.02</v>
      </c>
      <c r="CP7" s="38">
        <v>53.02</v>
      </c>
      <c r="CQ7" s="38">
        <v>52.21</v>
      </c>
      <c r="CR7" s="38">
        <v>54.74</v>
      </c>
      <c r="CS7" s="38">
        <v>53.78</v>
      </c>
      <c r="CT7" s="38">
        <v>53.24</v>
      </c>
      <c r="CU7" s="38">
        <v>52.31</v>
      </c>
      <c r="CV7" s="38">
        <v>60.65</v>
      </c>
      <c r="CW7" s="38">
        <v>59.15</v>
      </c>
      <c r="CX7" s="38">
        <v>93.48</v>
      </c>
      <c r="CY7" s="38">
        <v>93.59</v>
      </c>
      <c r="CZ7" s="38">
        <v>94.34</v>
      </c>
      <c r="DA7" s="38">
        <v>94.81</v>
      </c>
      <c r="DB7" s="38">
        <v>94.76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toon</cp:lastModifiedBy>
  <cp:lastPrinted>2018-02-02T02:41:00Z</cp:lastPrinted>
  <dcterms:created xsi:type="dcterms:W3CDTF">2017-12-25T02:32:45Z</dcterms:created>
  <dcterms:modified xsi:type="dcterms:W3CDTF">2018-02-02T02:46:44Z</dcterms:modified>
  <cp:category/>
</cp:coreProperties>
</file>