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<sst xmlns="http://schemas.openxmlformats.org/spreadsheetml/2006/main" count="240" uniqueCount="125">
  <si>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</si>
  <si>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</si>
  <si>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</si>
  <si>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</si>
  <si>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</si>
  <si>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</si>
  <si>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</si>
  <si>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</si>
  <si>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</si>
  <si>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</si>
  <si>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</si>
  <si>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</si>
  <si>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</si>
  <si>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</si>
  <si>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</si>
  <si>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</si>
  <si>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</si>
  <si>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</si>
  <si>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</si>
  <si>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</si>
  <si>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</si>
  <si>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</si>
  <si>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</si>
  <si>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</si>
  <si>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</si>
  <si>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</si>
  <si>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</si>
  <si>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</si>
  <si>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</si>
  <si>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</si>
  <si>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</si>
  <si>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</si>
  <si>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</si>
  <si>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</si>
  <si>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</si>
  <si>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</si>
  <si>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</si>
  <si>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</si>
  <si>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</si>
  <si>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</si>
  <si>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</si>
  <si>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</si>
  <si>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</si>
  <si>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</si>
  <si>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</si>
  <si>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</si>
  <si>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</si>
  <si>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</si>
  <si>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</si>
  <si>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</si>
  <si>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</si>
  <si>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</si>
  <si>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</si>
  <si>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</si>
  <si>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</si>
  <si>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</si>
  <si>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</si>
  <si>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</si>
  <si>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</si>
  <si>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</si>
  <si>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</si>
  <si>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</si>
  <si>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</si>
  <si>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</si>
  <si>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</si>
  <si>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</si>
  <si>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</si>
  <si>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</si>
  <si>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</si>
  <si>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</si>
  <si>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</si>
  <si>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</si>
  <si>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</si>
  <si>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</si>
  <si>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</si>
  <si>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</si>
  <si>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</si>
  <si>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</si>
  <si>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</si>
  <si>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</si>
  <si>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</si>
  <si>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</si>
  <si>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</si>
  <si>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</si>
  <si>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</si>
  <si>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</si>
  <si>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</si>
  <si>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</si>
  <si>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</si>
  <si>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</si>
  <si>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</si>
  <si>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</si>
  <si>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</si>
  <si>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</si>
  <si>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</si>
  <si>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</si>
  <si>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</si>
  <si>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</si>
  <si>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</si>
  <si>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</si>
  <si>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</si>
  <si>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</si>
  <si>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</si>
  <si>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</si>
  <si>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</si>
  <si>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</si>
  <si>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</si>
  <si>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</si>
  <si>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</si>
  <si>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八幡浜市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</si>
  <si>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</si>
  <si>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</si>
  <si>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</si>
  <si>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</si>
  <si>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</si>
  <si>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</si>
  <si>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</si>
  <si>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</si>
  <si>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</si>
  <si>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</si>
  <si>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</si>
  <si>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H16供用開始という新しい施設であるため、管渠については、改善・更新は行っていない。
　処理場1箇所とマンホールポンプ8箇所についても、大規模な修繕や更新は行っていない。
　ただし、どちらも、軽微な修繕に要する費用は、増加傾向にある。</t>
  </si>
  <si>
    <t>①　収益的収支比率
　100％に満たない赤字状態ではあり、一般会計繰入金で収支差額を調整している現状である。ここ5年間は、一般会計繰入金の増加と、企業債元利償還金の減少により、改善傾向にある。
④　企業債残高対事業規模比率
　建設事業を行っていないので新規借り入れがないことと、企業債残高のほぼ全額が一般会計負担分のため、例年0となっている。
⑤　経費回収率、⑥　汚水処理原価
　水洗化人口が少ないことと、処理場が集落から離れた場所にあることから、使用料収入が少ない反面、維持管理費は割高になる。そのため、経費回収率は100％を下回っており、汚水処理原価も高い範囲で推移しているが、全国平均に比べれば良い状況である。
⑦　施設利用率
　処理施設の建設時における計画人口は1,650人であったが、H28末の水洗化人口は1,016人と、3分の2に減少していること、及び節水意識の向上と節水機器の普及等により、処理水量が減少していることにより、40％を下回る低い水準になっている。
⑧　水洗化率
　約9割を維持しており、10年近く変化がない状態である。</t>
    <rPh sb="2" eb="5">
      <t>シュウエキテキ</t>
    </rPh>
    <rPh sb="5" eb="7">
      <t>シュウシ</t>
    </rPh>
    <rPh sb="7" eb="9">
      <t>ヒリツ</t>
    </rPh>
    <rPh sb="29" eb="31">
      <t>イッパン</t>
    </rPh>
    <rPh sb="31" eb="33">
      <t>カイケイ</t>
    </rPh>
    <rPh sb="33" eb="35">
      <t>クリイレ</t>
    </rPh>
    <rPh sb="35" eb="36">
      <t>キン</t>
    </rPh>
    <rPh sb="37" eb="39">
      <t>シュウシ</t>
    </rPh>
    <rPh sb="39" eb="41">
      <t>サガク</t>
    </rPh>
    <rPh sb="42" eb="44">
      <t>チョウセイ</t>
    </rPh>
    <rPh sb="48" eb="50">
      <t>ゲンジョウ</t>
    </rPh>
    <rPh sb="57" eb="59">
      <t>ネンカン</t>
    </rPh>
    <rPh sb="76" eb="78">
      <t>ガンリ</t>
    </rPh>
    <rPh sb="88" eb="90">
      <t>カイゼン</t>
    </rPh>
    <rPh sb="90" eb="92">
      <t>ケイコウ</t>
    </rPh>
    <rPh sb="113" eb="115">
      <t>ケンセツ</t>
    </rPh>
    <rPh sb="115" eb="117">
      <t>ジギョウ</t>
    </rPh>
    <rPh sb="118" eb="119">
      <t>オコナ</t>
    </rPh>
    <rPh sb="156" eb="157">
      <t>ブン</t>
    </rPh>
    <rPh sb="161" eb="163">
      <t>レイネン</t>
    </rPh>
    <rPh sb="174" eb="176">
      <t>ケイヒ</t>
    </rPh>
    <rPh sb="176" eb="178">
      <t>カイシュウ</t>
    </rPh>
    <rPh sb="178" eb="179">
      <t>リツ</t>
    </rPh>
    <rPh sb="182" eb="184">
      <t>オスイ</t>
    </rPh>
    <rPh sb="184" eb="186">
      <t>ショリ</t>
    </rPh>
    <rPh sb="186" eb="188">
      <t>ゲンカ</t>
    </rPh>
    <rPh sb="291" eb="293">
      <t>ゼンコク</t>
    </rPh>
    <rPh sb="293" eb="295">
      <t>ヘイキン</t>
    </rPh>
    <rPh sb="296" eb="297">
      <t>クラ</t>
    </rPh>
    <rPh sb="300" eb="301">
      <t>ヨ</t>
    </rPh>
    <rPh sb="302" eb="304">
      <t>ジョウキョウ</t>
    </rPh>
    <rPh sb="423" eb="425">
      <t>シタマワ</t>
    </rPh>
    <rPh sb="426" eb="427">
      <t>ヒク</t>
    </rPh>
    <rPh sb="428" eb="430">
      <t>スイジュン</t>
    </rPh>
    <phoneticPr fontId="4"/>
  </si>
  <si>
    <t>　供用開始から10年余りしか経過していないことや整備率が100％に達し、新たな設備投資を行っていないことから、企業債残高が少なく、維持管理経費も低位で推移している。しかし、経費回収率が示すとおり、使用料収入で維持管理費が賄えているわけではなく、水洗化人口の減少や節水機器の普及等により、経費回収率や汚水処理原価は年々悪化している。
　将来的には、管渠や処理場の老朽化により、維持管理経費が増高していく反面、水洗化人口のさらなる減少や節水意識の向上及び節水機器の普及に伴う有収水量の減少により、経営状況は厳しさを増すことが予想されるので、経営戦略に基づき、使用料の改定と経費の削減を図っていきたい。</t>
    <rPh sb="268" eb="270">
      <t>ケイエイ</t>
    </rPh>
    <rPh sb="270" eb="272">
      <t>センリャク</t>
    </rPh>
    <rPh sb="273" eb="274">
      <t>モト</t>
    </rPh>
    <rPh sb="284" eb="286">
      <t>ケイヒ</t>
    </rPh>
    <rPh sb="287" eb="289">
      <t>サクゲン</t>
    </rPh>
    <rPh sb="290" eb="291">
      <t>ハカ</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</si>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</sst>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390208"/>
        <c:axId val="573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57390208"/>
        <c:axId val="57392128"/>
      </c:lineChart>
      <c:dateAx>
        <c:axId val="57390208"/>
        <c:scaling>
          <c:orientation val="minMax"/>
        </c:scaling>
        <c:delete val="1"/>
        <c:axPos val="b"/>
        <c:numFmt formatCode="ge" sourceLinked="1"/>
        <c:majorTickMark val="none"/>
        <c:minorTickMark val="none"/>
        <c:tickLblPos val="none"/>
        <c:crossAx val="57392128"/>
        <c:crosses val="autoZero"/>
        <c:auto val="1"/>
        <c:lblOffset val="100"/>
        <c:baseTimeUnit val="years"/>
      </c:dateAx>
      <c:valAx>
        <c:axId val="573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35.39</c:v>
                </c:pt>
                <c:pt idx="1">
                  <c:v>33.82</c:v>
                </c:pt>
                <c:pt idx="2">
                  <c:v>33.03</c:v>
                </c:pt>
                <c:pt idx="3">
                  <c:v>32.76</c:v>
                </c:pt>
                <c:pt idx="4">
                  <c:v>32.11</c:v>
                </c:pt>
              </c:numCache>
            </c:numRef>
          </c:val>
        </c:ser>
        <c:dLbls>
          <c:showLegendKey val="0"/>
          <c:showVal val="0"/>
          <c:showCatName val="0"/>
          <c:showSerName val="0"/>
          <c:showPercent val="0"/>
          <c:showBubbleSize val="0"/>
        </c:dLbls>
        <c:gapWidth val="150"/>
        <c:axId val="103437824"/>
        <c:axId val="1034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03437824"/>
        <c:axId val="103439744"/>
      </c:lineChart>
      <c:dateAx>
        <c:axId val="103437824"/>
        <c:scaling>
          <c:orientation val="minMax"/>
        </c:scaling>
        <c:delete val="1"/>
        <c:axPos val="b"/>
        <c:numFmt formatCode="ge" sourceLinked="1"/>
        <c:majorTickMark val="none"/>
        <c:minorTickMark val="none"/>
        <c:tickLblPos val="none"/>
        <c:crossAx val="103439744"/>
        <c:crosses val="autoZero"/>
        <c:auto val="1"/>
        <c:lblOffset val="100"/>
        <c:baseTimeUnit val="years"/>
      </c:dateAx>
      <c:valAx>
        <c:axId val="1034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92.42</c:v>
                </c:pt>
                <c:pt idx="1">
                  <c:v>89.77</c:v>
                </c:pt>
                <c:pt idx="2">
                  <c:v>91.05</c:v>
                </c:pt>
                <c:pt idx="3">
                  <c:v>89.44</c:v>
                </c:pt>
                <c:pt idx="4">
                  <c:v>89.12</c:v>
                </c:pt>
              </c:numCache>
            </c:numRef>
          </c:val>
        </c:ser>
        <c:dLbls>
          <c:showLegendKey val="0"/>
          <c:showVal val="0"/>
          <c:showCatName val="0"/>
          <c:showSerName val="0"/>
          <c:showPercent val="0"/>
          <c:showBubbleSize val="0"/>
        </c:dLbls>
        <c:gapWidth val="150"/>
        <c:axId val="103470208"/>
        <c:axId val="1034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03470208"/>
        <c:axId val="103472128"/>
      </c:lineChart>
      <c:dateAx>
        <c:axId val="103470208"/>
        <c:scaling>
          <c:orientation val="minMax"/>
        </c:scaling>
        <c:delete val="1"/>
        <c:axPos val="b"/>
        <c:numFmt formatCode="ge" sourceLinked="1"/>
        <c:majorTickMark val="none"/>
        <c:minorTickMark val="none"/>
        <c:tickLblPos val="none"/>
        <c:crossAx val="103472128"/>
        <c:crosses val="autoZero"/>
        <c:auto val="1"/>
        <c:lblOffset val="100"/>
        <c:baseTimeUnit val="years"/>
      </c:dateAx>
      <c:valAx>
        <c:axId val="1034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72.930000000000007</c:v>
                </c:pt>
                <c:pt idx="1">
                  <c:v>78.28</c:v>
                </c:pt>
                <c:pt idx="2">
                  <c:v>100</c:v>
                </c:pt>
                <c:pt idx="3">
                  <c:v>100</c:v>
                </c:pt>
                <c:pt idx="4">
                  <c:v>100</c:v>
                </c:pt>
              </c:numCache>
            </c:numRef>
          </c:val>
        </c:ser>
        <c:dLbls>
          <c:showLegendKey val="0"/>
          <c:showVal val="0"/>
          <c:showCatName val="0"/>
          <c:showSerName val="0"/>
          <c:showPercent val="0"/>
          <c:showBubbleSize val="0"/>
        </c:dLbls>
        <c:gapWidth val="150"/>
        <c:axId val="57959168"/>
        <c:axId val="579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959168"/>
        <c:axId val="57961088"/>
      </c:lineChart>
      <c:dateAx>
        <c:axId val="57959168"/>
        <c:scaling>
          <c:orientation val="minMax"/>
        </c:scaling>
        <c:delete val="1"/>
        <c:axPos val="b"/>
        <c:numFmt formatCode="ge" sourceLinked="1"/>
        <c:majorTickMark val="none"/>
        <c:minorTickMark val="none"/>
        <c:tickLblPos val="none"/>
        <c:crossAx val="57961088"/>
        <c:crosses val="autoZero"/>
        <c:auto val="1"/>
        <c:lblOffset val="100"/>
        <c:baseTimeUnit val="years"/>
      </c:dateAx>
      <c:valAx>
        <c:axId val="579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04896"/>
        <c:axId val="1031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04896"/>
        <c:axId val="103106816"/>
      </c:lineChart>
      <c:dateAx>
        <c:axId val="103104896"/>
        <c:scaling>
          <c:orientation val="minMax"/>
        </c:scaling>
        <c:delete val="1"/>
        <c:axPos val="b"/>
        <c:numFmt formatCode="ge" sourceLinked="1"/>
        <c:majorTickMark val="none"/>
        <c:minorTickMark val="none"/>
        <c:tickLblPos val="none"/>
        <c:crossAx val="103106816"/>
        <c:crosses val="autoZero"/>
        <c:auto val="1"/>
        <c:lblOffset val="100"/>
        <c:baseTimeUnit val="years"/>
      </c:dateAx>
      <c:valAx>
        <c:axId val="1031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33184"/>
        <c:axId val="1031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33184"/>
        <c:axId val="103135104"/>
      </c:lineChart>
      <c:dateAx>
        <c:axId val="103133184"/>
        <c:scaling>
          <c:orientation val="minMax"/>
        </c:scaling>
        <c:delete val="1"/>
        <c:axPos val="b"/>
        <c:numFmt formatCode="ge" sourceLinked="1"/>
        <c:majorTickMark val="none"/>
        <c:minorTickMark val="none"/>
        <c:tickLblPos val="none"/>
        <c:crossAx val="103135104"/>
        <c:crosses val="autoZero"/>
        <c:auto val="1"/>
        <c:lblOffset val="100"/>
        <c:baseTimeUnit val="years"/>
      </c:dateAx>
      <c:valAx>
        <c:axId val="1031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76064"/>
        <c:axId val="1031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76064"/>
        <c:axId val="103186432"/>
      </c:lineChart>
      <c:dateAx>
        <c:axId val="103176064"/>
        <c:scaling>
          <c:orientation val="minMax"/>
        </c:scaling>
        <c:delete val="1"/>
        <c:axPos val="b"/>
        <c:numFmt formatCode="ge" sourceLinked="1"/>
        <c:majorTickMark val="none"/>
        <c:minorTickMark val="none"/>
        <c:tickLblPos val="none"/>
        <c:crossAx val="103186432"/>
        <c:crosses val="autoZero"/>
        <c:auto val="1"/>
        <c:lblOffset val="100"/>
        <c:baseTimeUnit val="years"/>
      </c:dateAx>
      <c:valAx>
        <c:axId val="1031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08448"/>
        <c:axId val="1032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08448"/>
        <c:axId val="103210368"/>
      </c:lineChart>
      <c:dateAx>
        <c:axId val="103208448"/>
        <c:scaling>
          <c:orientation val="minMax"/>
        </c:scaling>
        <c:delete val="1"/>
        <c:axPos val="b"/>
        <c:numFmt formatCode="ge" sourceLinked="1"/>
        <c:majorTickMark val="none"/>
        <c:minorTickMark val="none"/>
        <c:tickLblPos val="none"/>
        <c:crossAx val="103210368"/>
        <c:crosses val="autoZero"/>
        <c:auto val="1"/>
        <c:lblOffset val="100"/>
        <c:baseTimeUnit val="years"/>
      </c:dateAx>
      <c:valAx>
        <c:axId val="1032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0.01</c:v>
                </c:pt>
                <c:pt idx="4">
                  <c:v>0</c:v>
                </c:pt>
              </c:numCache>
            </c:numRef>
          </c:val>
        </c:ser>
        <c:dLbls>
          <c:showLegendKey val="0"/>
          <c:showVal val="0"/>
          <c:showCatName val="0"/>
          <c:showSerName val="0"/>
          <c:showPercent val="0"/>
          <c:showBubbleSize val="0"/>
        </c:dLbls>
        <c:gapWidth val="150"/>
        <c:axId val="103244928"/>
        <c:axId val="1032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03244928"/>
        <c:axId val="103246848"/>
      </c:lineChart>
      <c:dateAx>
        <c:axId val="103244928"/>
        <c:scaling>
          <c:orientation val="minMax"/>
        </c:scaling>
        <c:delete val="1"/>
        <c:axPos val="b"/>
        <c:numFmt formatCode="ge" sourceLinked="1"/>
        <c:majorTickMark val="none"/>
        <c:minorTickMark val="none"/>
        <c:tickLblPos val="none"/>
        <c:crossAx val="103246848"/>
        <c:crosses val="autoZero"/>
        <c:auto val="1"/>
        <c:lblOffset val="100"/>
        <c:baseTimeUnit val="years"/>
      </c:dateAx>
      <c:valAx>
        <c:axId val="1032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70.739999999999995</c:v>
                </c:pt>
                <c:pt idx="1">
                  <c:v>62.49</c:v>
                </c:pt>
                <c:pt idx="2">
                  <c:v>61.99</c:v>
                </c:pt>
                <c:pt idx="3">
                  <c:v>54.41</c:v>
                </c:pt>
                <c:pt idx="4">
                  <c:v>76.209999999999994</c:v>
                </c:pt>
              </c:numCache>
            </c:numRef>
          </c:val>
        </c:ser>
        <c:dLbls>
          <c:showLegendKey val="0"/>
          <c:showVal val="0"/>
          <c:showCatName val="0"/>
          <c:showSerName val="0"/>
          <c:showPercent val="0"/>
          <c:showBubbleSize val="0"/>
        </c:dLbls>
        <c:gapWidth val="150"/>
        <c:axId val="103271424"/>
        <c:axId val="1033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03271424"/>
        <c:axId val="103351424"/>
      </c:lineChart>
      <c:dateAx>
        <c:axId val="103271424"/>
        <c:scaling>
          <c:orientation val="minMax"/>
        </c:scaling>
        <c:delete val="1"/>
        <c:axPos val="b"/>
        <c:numFmt formatCode="ge" sourceLinked="1"/>
        <c:majorTickMark val="none"/>
        <c:minorTickMark val="none"/>
        <c:tickLblPos val="none"/>
        <c:crossAx val="103351424"/>
        <c:crosses val="autoZero"/>
        <c:auto val="1"/>
        <c:lblOffset val="100"/>
        <c:baseTimeUnit val="years"/>
      </c:dateAx>
      <c:valAx>
        <c:axId val="1033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203.96</c:v>
                </c:pt>
                <c:pt idx="1">
                  <c:v>230.59</c:v>
                </c:pt>
                <c:pt idx="2">
                  <c:v>239.99</c:v>
                </c:pt>
                <c:pt idx="3">
                  <c:v>285.49</c:v>
                </c:pt>
                <c:pt idx="4">
                  <c:v>218.54</c:v>
                </c:pt>
              </c:numCache>
            </c:numRef>
          </c:val>
        </c:ser>
        <c:dLbls>
          <c:showLegendKey val="0"/>
          <c:showVal val="0"/>
          <c:showCatName val="0"/>
          <c:showSerName val="0"/>
          <c:showPercent val="0"/>
          <c:showBubbleSize val="0"/>
        </c:dLbls>
        <c:gapWidth val="150"/>
        <c:axId val="103397248"/>
        <c:axId val="1034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03397248"/>
        <c:axId val="103403520"/>
      </c:lineChart>
      <c:dateAx>
        <c:axId val="103397248"/>
        <c:scaling>
          <c:orientation val="minMax"/>
        </c:scaling>
        <c:delete val="1"/>
        <c:axPos val="b"/>
        <c:numFmt formatCode="ge" sourceLinked="1"/>
        <c:majorTickMark val="none"/>
        <c:minorTickMark val="none"/>
        <c:tickLblPos val="none"/>
        <c:crossAx val="103403520"/>
        <c:crosses val="autoZero"/>
        <c:auto val="1"/>
        <c:lblOffset val="100"/>
        <c:baseTimeUnit val="years"/>
      </c:dateAx>
      <c:valAx>
        <c:axId val="1034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八幡浜市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124</v>
      </c>
      <c r="AE8" s="73"/>
      <c r="AF8" s="73"/>
      <c r="AG8" s="73"/>
      <c r="AH8" s="73"/>
      <c r="AI8" s="73"/>
      <c r="AJ8" s="73"/>
      <c r="AK8" s="4"/>
      <c r="AL8" s="67">
        <f>データ!S6</f>
        <v>35245</v>
      </c>
      <c r="AM8" s="67"/>
      <c r="AN8" s="67"/>
      <c r="AO8" s="67"/>
      <c r="AP8" s="67"/>
      <c r="AQ8" s="67"/>
      <c r="AR8" s="67"/>
      <c r="AS8" s="67"/>
      <c r="AT8" s="66">
        <f>データ!T6</f>
        <v>132.68</v>
      </c>
      <c r="AU8" s="66"/>
      <c r="AV8" s="66"/>
      <c r="AW8" s="66"/>
      <c r="AX8" s="66"/>
      <c r="AY8" s="66"/>
      <c r="AZ8" s="66"/>
      <c r="BA8" s="66"/>
      <c r="BB8" s="66">
        <f>データ!U6</f>
        <v>265.64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3.27</v>
      </c>
      <c r="Q10" s="66"/>
      <c r="R10" s="66"/>
      <c r="S10" s="66"/>
      <c r="T10" s="66"/>
      <c r="U10" s="66"/>
      <c r="V10" s="66"/>
      <c r="W10" s="66">
        <f>データ!Q6</f>
        <v>101.89</v>
      </c>
      <c r="X10" s="66"/>
      <c r="Y10" s="66"/>
      <c r="Z10" s="66"/>
      <c r="AA10" s="66"/>
      <c r="AB10" s="66"/>
      <c r="AC10" s="66"/>
      <c r="AD10" s="67">
        <f>データ!R6</f>
        <v>3000</v>
      </c>
      <c r="AE10" s="67"/>
      <c r="AF10" s="67"/>
      <c r="AG10" s="67"/>
      <c r="AH10" s="67"/>
      <c r="AI10" s="67"/>
      <c r="AJ10" s="67"/>
      <c r="AK10" s="2"/>
      <c r="AL10" s="67">
        <f>データ!V6</f>
        <v>1140</v>
      </c>
      <c r="AM10" s="67"/>
      <c r="AN10" s="67"/>
      <c r="AO10" s="67"/>
      <c r="AP10" s="67"/>
      <c r="AQ10" s="67"/>
      <c r="AR10" s="67"/>
      <c r="AS10" s="67"/>
      <c r="AT10" s="66">
        <f>データ!W6</f>
        <v>0.26</v>
      </c>
      <c r="AU10" s="66"/>
      <c r="AV10" s="66"/>
      <c r="AW10" s="66"/>
      <c r="AX10" s="66"/>
      <c r="AY10" s="66"/>
      <c r="AZ10" s="66"/>
      <c r="BA10" s="66"/>
      <c r="BB10" s="66">
        <f>データ!X6</f>
        <v>4384.62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382043</v>
      </c>
      <c r="D6" s="33">
        <f t="shared" si="3"/>
        <v>47</v>
      </c>
      <c r="E6" s="33">
        <f t="shared" si="3"/>
        <v>17</v>
      </c>
      <c r="F6" s="33">
        <f t="shared" si="3"/>
        <v>4</v>
      </c>
      <c r="G6" s="33">
        <f t="shared" si="3"/>
        <v>0</v>
      </c>
      <c r="H6" s="33" t="str">
        <f t="shared" si="3"/>
        <v>愛媛県　八幡浜市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3.27</v>
      </c>
      <c r="Q6" s="34">
        <f t="shared" si="3"/>
        <v>101.89</v>
      </c>
      <c r="R6" s="34">
        <f t="shared" si="3"/>
        <v>3000</v>
      </c>
      <c r="S6" s="34">
        <f t="shared" si="3"/>
        <v>35245</v>
      </c>
      <c r="T6" s="34">
        <f t="shared" si="3"/>
        <v>132.68</v>
      </c>
      <c r="U6" s="34">
        <f t="shared" si="3"/>
        <v>265.64</v>
      </c>
      <c r="V6" s="34">
        <f t="shared" si="3"/>
        <v>1140</v>
      </c>
      <c r="W6" s="34">
        <f t="shared" si="3"/>
        <v>0.26</v>
      </c>
      <c r="X6" s="34">
        <f t="shared" si="3"/>
        <v>4384.62</v>
      </c>
      <c r="Y6" s="35">
        <f>IF(Y7="",NA(),Y7)</f>
        <v>72.930000000000007</v>
      </c>
      <c r="Z6" s="35">
        <f t="shared" ref="Z6:AH6" si="4">IF(Z7="",NA(),Z7)</f>
        <v>78.28</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0.01</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70.739999999999995</v>
      </c>
      <c r="BR6" s="35">
        <f t="shared" ref="BR6:BZ6" si="8">IF(BR7="",NA(),BR7)</f>
        <v>62.49</v>
      </c>
      <c r="BS6" s="35">
        <f t="shared" si="8"/>
        <v>61.99</v>
      </c>
      <c r="BT6" s="35">
        <f t="shared" si="8"/>
        <v>54.41</v>
      </c>
      <c r="BU6" s="35">
        <f t="shared" si="8"/>
        <v>76.209999999999994</v>
      </c>
      <c r="BV6" s="35">
        <f t="shared" si="8"/>
        <v>51.73</v>
      </c>
      <c r="BW6" s="35">
        <f t="shared" si="8"/>
        <v>53.01</v>
      </c>
      <c r="BX6" s="35">
        <f t="shared" si="8"/>
        <v>50.54</v>
      </c>
      <c r="BY6" s="35">
        <f t="shared" si="8"/>
        <v>49.22</v>
      </c>
      <c r="BZ6" s="35">
        <f t="shared" si="8"/>
        <v>53.7</v>
      </c>
      <c r="CA6" s="34" t="str">
        <f>IF(CA7="","",IF(CA7="-","【-】","【"&amp;SUBSTITUTE(TEXT(CA7,"#,##0.00"),"-","△")&amp;"】"))</f>
        <v>【69.80】</v>
      </c>
      <c r="CB6" s="35">
        <f>IF(CB7="",NA(),CB7)</f>
        <v>203.96</v>
      </c>
      <c r="CC6" s="35">
        <f t="shared" ref="CC6:CK6" si="9">IF(CC7="",NA(),CC7)</f>
        <v>230.59</v>
      </c>
      <c r="CD6" s="35">
        <f t="shared" si="9"/>
        <v>239.99</v>
      </c>
      <c r="CE6" s="35">
        <f t="shared" si="9"/>
        <v>285.49</v>
      </c>
      <c r="CF6" s="35">
        <f t="shared" si="9"/>
        <v>218.54</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35.39</v>
      </c>
      <c r="CN6" s="35">
        <f t="shared" ref="CN6:CV6" si="10">IF(CN7="",NA(),CN7)</f>
        <v>33.82</v>
      </c>
      <c r="CO6" s="35">
        <f t="shared" si="10"/>
        <v>33.03</v>
      </c>
      <c r="CP6" s="35">
        <f t="shared" si="10"/>
        <v>32.76</v>
      </c>
      <c r="CQ6" s="35">
        <f t="shared" si="10"/>
        <v>32.11</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92.42</v>
      </c>
      <c r="CY6" s="35">
        <f t="shared" ref="CY6:DG6" si="11">IF(CY7="",NA(),CY7)</f>
        <v>89.77</v>
      </c>
      <c r="CZ6" s="35">
        <f t="shared" si="11"/>
        <v>91.05</v>
      </c>
      <c r="DA6" s="35">
        <f t="shared" si="11"/>
        <v>89.44</v>
      </c>
      <c r="DB6" s="35">
        <f t="shared" si="11"/>
        <v>89.12</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382043</v>
      </c>
      <c r="D7" s="37">
        <v>47</v>
      </c>
      <c r="E7" s="37">
        <v>17</v>
      </c>
      <c r="F7" s="37">
        <v>4</v>
      </c>
      <c r="G7" s="37">
        <v>0</v>
      </c>
      <c r="H7" s="37" t="s">
        <v>109</v>
      </c>
      <c r="I7" s="37" t="s">
        <v>110</v>
      </c>
      <c r="J7" s="37" t="s">
        <v>111</v>
      </c>
      <c r="K7" s="37" t="s">
        <v>112</v>
      </c>
      <c r="L7" s="37" t="s">
        <v>113</v>
      </c>
      <c r="M7" s="37"/>
      <c r="N7" s="38" t="s">
        <v>114</v>
      </c>
      <c r="O7" s="38" t="s">
        <v>115</v>
      </c>
      <c r="P7" s="38">
        <v>3.27</v>
      </c>
      <c r="Q7" s="38">
        <v>101.89</v>
      </c>
      <c r="R7" s="38">
        <v>3000</v>
      </c>
      <c r="S7" s="38">
        <v>35245</v>
      </c>
      <c r="T7" s="38">
        <v>132.68</v>
      </c>
      <c r="U7" s="38">
        <v>265.64</v>
      </c>
      <c r="V7" s="38">
        <v>1140</v>
      </c>
      <c r="W7" s="38">
        <v>0.26</v>
      </c>
      <c r="X7" s="38">
        <v>4384.62</v>
      </c>
      <c r="Y7" s="38">
        <v>72.930000000000007</v>
      </c>
      <c r="Z7" s="38">
        <v>78.28</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0.01</v>
      </c>
      <c r="BJ7" s="38">
        <v>0</v>
      </c>
      <c r="BK7" s="38">
        <v>1716.82</v>
      </c>
      <c r="BL7" s="38">
        <v>1554.05</v>
      </c>
      <c r="BM7" s="38">
        <v>1671.86</v>
      </c>
      <c r="BN7" s="38">
        <v>1673.47</v>
      </c>
      <c r="BO7" s="38">
        <v>1592.72</v>
      </c>
      <c r="BP7" s="38">
        <v>1348.09</v>
      </c>
      <c r="BQ7" s="38">
        <v>70.739999999999995</v>
      </c>
      <c r="BR7" s="38">
        <v>62.49</v>
      </c>
      <c r="BS7" s="38">
        <v>61.99</v>
      </c>
      <c r="BT7" s="38">
        <v>54.41</v>
      </c>
      <c r="BU7" s="38">
        <v>76.209999999999994</v>
      </c>
      <c r="BV7" s="38">
        <v>51.73</v>
      </c>
      <c r="BW7" s="38">
        <v>53.01</v>
      </c>
      <c r="BX7" s="38">
        <v>50.54</v>
      </c>
      <c r="BY7" s="38">
        <v>49.22</v>
      </c>
      <c r="BZ7" s="38">
        <v>53.7</v>
      </c>
      <c r="CA7" s="38">
        <v>69.8</v>
      </c>
      <c r="CB7" s="38">
        <v>203.96</v>
      </c>
      <c r="CC7" s="38">
        <v>230.59</v>
      </c>
      <c r="CD7" s="38">
        <v>239.99</v>
      </c>
      <c r="CE7" s="38">
        <v>285.49</v>
      </c>
      <c r="CF7" s="38">
        <v>218.54</v>
      </c>
      <c r="CG7" s="38">
        <v>310.47000000000003</v>
      </c>
      <c r="CH7" s="38">
        <v>299.39</v>
      </c>
      <c r="CI7" s="38">
        <v>320.36</v>
      </c>
      <c r="CJ7" s="38">
        <v>332.02</v>
      </c>
      <c r="CK7" s="38">
        <v>300.35000000000002</v>
      </c>
      <c r="CL7" s="38">
        <v>232.54</v>
      </c>
      <c r="CM7" s="38">
        <v>35.39</v>
      </c>
      <c r="CN7" s="38">
        <v>33.82</v>
      </c>
      <c r="CO7" s="38">
        <v>33.03</v>
      </c>
      <c r="CP7" s="38">
        <v>32.76</v>
      </c>
      <c r="CQ7" s="38">
        <v>32.11</v>
      </c>
      <c r="CR7" s="38">
        <v>36.67</v>
      </c>
      <c r="CS7" s="38">
        <v>36.200000000000003</v>
      </c>
      <c r="CT7" s="38">
        <v>34.74</v>
      </c>
      <c r="CU7" s="38">
        <v>36.65</v>
      </c>
      <c r="CV7" s="38">
        <v>37.72</v>
      </c>
      <c r="CW7" s="38">
        <v>42.17</v>
      </c>
      <c r="CX7" s="38">
        <v>92.42</v>
      </c>
      <c r="CY7" s="38">
        <v>89.77</v>
      </c>
      <c r="CZ7" s="38">
        <v>91.05</v>
      </c>
      <c r="DA7" s="38">
        <v>89.44</v>
      </c>
      <c r="DB7" s="38">
        <v>89.12</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YWH1892</cp:lastModifiedBy>
  <cp:lastPrinted>2018-01-30T01:28:07Z</cp:lastPrinted>
  <dcterms:created xsi:type="dcterms:W3CDTF">2017-12-25T02:22:25Z</dcterms:created>
  <dcterms:modified xsi:type="dcterms:W3CDTF">2018-02-09T01:23:46Z</dcterms:modified>
  <cp:category/>
</cp:coreProperties>
</file>