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<sst xmlns="http://schemas.openxmlformats.org/spreadsheetml/2006/main" count="240" uniqueCount="126">
  <si>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</si>
  <si>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</si>
  <si>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</si>
  <si>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</si>
  <si>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</si>
  <si>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</si>
  <si>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</si>
  <si>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</si>
  <si>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</si>
  <si>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</si>
  <si>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</si>
  <si>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</si>
  <si>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</si>
  <si>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</si>
  <si>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</si>
  <si>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</si>
  <si>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</si>
  <si>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</si>
  <si>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</si>
  <si>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</si>
  <si>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</si>
  <si>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</si>
  <si>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</si>
  <si>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</si>
  <si>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</si>
  <si>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</si>
  <si>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</si>
  <si>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</si>
  <si>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</si>
  <si>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</si>
  <si>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</si>
  <si>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</si>
  <si>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</si>
  <si>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</si>
  <si>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</si>
  <si>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</si>
  <si>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</si>
  <si>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</si>
  <si>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</si>
  <si>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</si>
  <si>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</si>
  <si>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</si>
  <si>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</si>
  <si>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</si>
  <si>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</si>
  <si>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</si>
  <si>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</si>
  <si>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</si>
  <si>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</si>
  <si>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</si>
  <si>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</si>
  <si>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</si>
  <si>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</si>
  <si>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</si>
  <si>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</si>
  <si>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</si>
  <si>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</si>
  <si>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</si>
  <si>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</si>
  <si>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</si>
  <si>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</si>
  <si>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</si>
  <si>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</si>
  <si>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</si>
  <si>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</si>
  <si>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</si>
  <si>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</si>
  <si>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</si>
  <si>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</si>
  <si>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</si>
  <si>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</si>
  <si>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</si>
  <si>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</si>
  <si>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</si>
  <si>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</si>
  <si>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</si>
  <si>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</si>
  <si>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</si>
  <si>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</si>
  <si>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</si>
  <si>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</si>
  <si>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</si>
  <si>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</si>
  <si>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</si>
  <si>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</si>
  <si>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</si>
  <si>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</si>
  <si>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</si>
  <si>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</si>
  <si>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</si>
  <si>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</si>
  <si>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</si>
  <si>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</si>
  <si>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</si>
  <si>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</si>
  <si>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</si>
  <si>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</si>
  <si>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</si>
  <si>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</si>
  <si>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</si>
  <si>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</si>
  <si>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</si>
  <si>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</si>
  <si>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</si>
  <si>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</si>
  <si>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</si>
  <si>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</si>
  <si>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</si>
  <si>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</si>
  <si>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</si>
  <si>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八幡浜市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</si>
  <si>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</si>
  <si>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</si>
  <si>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</si>
  <si>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</si>
  <si>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</si>
  <si>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</si>
  <si>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</si>
  <si>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</si>
  <si>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</si>
  <si>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</si>
  <si>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</si>
  <si>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収益的収支比率
　100％に満たない赤字状態ではあり、一般会計繰入金で収支差額を調整している現状である。ここ5年間は、一般会計繰入金の増加と、企業債元利償還金の減少により、改善傾向にある。
④　企業債残高対事業規模比率
　企業債残高の減少と一般会計負担分の増加により、年々減少している。
⑤　経費回収率、⑥　汚水処理原価
　処理区域は拡大しているが、人口減少等により使用料収入と有収水量は横ばいとなっている。一方、分流式下水道に要する経費等の増加に伴い、汚水処理費が減少しているので、経費回収率は高くなり、汚水処理原価は低くなっている。
⑦　施設利用率
　処理区域の拡大に伴い、年々増えている。H26には100％を超え、処理能力以上の処理をしているが、保内浄化センターの増築により、H27から改善されている。
⑧　水洗化率
　整備が完了している八幡浜処理区では95％に近いが、整備中の保内処理区では約65％である。保内処理区については、H18供用開始ということで、すでに浄化槽が普及していたことと、住民の高齢化が原因と考えているが、今後も水洗化率の向上に努めていきたい。</t>
    <rPh sb="2" eb="5">
      <t>シュウエキテキ</t>
    </rPh>
    <rPh sb="5" eb="7">
      <t>シュウシ</t>
    </rPh>
    <rPh sb="7" eb="9">
      <t>ヒリツ</t>
    </rPh>
    <rPh sb="29" eb="31">
      <t>イッパン</t>
    </rPh>
    <rPh sb="31" eb="33">
      <t>カイケイ</t>
    </rPh>
    <rPh sb="33" eb="35">
      <t>クリイレ</t>
    </rPh>
    <rPh sb="35" eb="36">
      <t>キン</t>
    </rPh>
    <rPh sb="37" eb="39">
      <t>シュウシ</t>
    </rPh>
    <rPh sb="39" eb="41">
      <t>サガク</t>
    </rPh>
    <rPh sb="42" eb="44">
      <t>チョウセイ</t>
    </rPh>
    <rPh sb="48" eb="50">
      <t>ゲンジョウ</t>
    </rPh>
    <rPh sb="76" eb="78">
      <t>ガンリ</t>
    </rPh>
    <rPh sb="88" eb="90">
      <t>カイゼン</t>
    </rPh>
    <rPh sb="90" eb="92">
      <t>ケイコウ</t>
    </rPh>
    <rPh sb="113" eb="115">
      <t>キギョウ</t>
    </rPh>
    <rPh sb="115" eb="116">
      <t>サイ</t>
    </rPh>
    <rPh sb="116" eb="118">
      <t>ザンダカ</t>
    </rPh>
    <rPh sb="119" eb="121">
      <t>ゲンショウ</t>
    </rPh>
    <rPh sb="128" eb="129">
      <t>ブン</t>
    </rPh>
    <rPh sb="136" eb="138">
      <t>ネンネン</t>
    </rPh>
    <rPh sb="138" eb="140">
      <t>ゲンショウ</t>
    </rPh>
    <rPh sb="148" eb="150">
      <t>ケイヒ</t>
    </rPh>
    <rPh sb="150" eb="152">
      <t>カイシュウ</t>
    </rPh>
    <rPh sb="152" eb="153">
      <t>リツ</t>
    </rPh>
    <rPh sb="156" eb="158">
      <t>オスイ</t>
    </rPh>
    <rPh sb="158" eb="160">
      <t>ショリ</t>
    </rPh>
    <rPh sb="160" eb="162">
      <t>ゲンカ</t>
    </rPh>
    <rPh sb="177" eb="179">
      <t>ジンコウ</t>
    </rPh>
    <rPh sb="179" eb="181">
      <t>ゲンショウ</t>
    </rPh>
    <rPh sb="181" eb="182">
      <t>トウ</t>
    </rPh>
    <rPh sb="280" eb="282">
      <t>ショリ</t>
    </rPh>
    <rPh sb="282" eb="284">
      <t>クイキ</t>
    </rPh>
    <rPh sb="285" eb="287">
      <t>カクダイ</t>
    </rPh>
    <rPh sb="288" eb="289">
      <t>トモナ</t>
    </rPh>
    <rPh sb="291" eb="293">
      <t>ネンネン</t>
    </rPh>
    <rPh sb="293" eb="294">
      <t>フ</t>
    </rPh>
    <rPh sb="312" eb="314">
      <t>ショリ</t>
    </rPh>
    <rPh sb="314" eb="316">
      <t>ノウリョク</t>
    </rPh>
    <rPh sb="316" eb="318">
      <t>イジョウ</t>
    </rPh>
    <rPh sb="319" eb="321">
      <t>ショリ</t>
    </rPh>
    <rPh sb="328" eb="330">
      <t>ホナイ</t>
    </rPh>
    <rPh sb="330" eb="332">
      <t>ジョウカ</t>
    </rPh>
    <rPh sb="337" eb="339">
      <t>ゾウチク</t>
    </rPh>
    <rPh sb="348" eb="350">
      <t>カイゼン</t>
    </rPh>
    <phoneticPr fontId="4"/>
  </si>
  <si>
    <t>　保内処理区については、H18供用開始という新しい施設であるため、管渠、ポンプ場、処理場ともに改善・更新は行っておらず、当分の間、改善・更新を行う予定もない。
　八幡浜処理区については、S61供用開始と古く、老朽化した管渠が多いため、順次、老朽管渠の更新を行っている。ただし、H24以降は、保内処理区の整備を優先して実施しているため、八幡浜処理区の管渠の更新は行っていない。
　保内処理区の面整備がH29で完成予定なので、それ以降は、ストックマネジメント計画に基づき、八幡浜処理区の管渠の長寿命化に着手することにしている。
　八幡浜処理区の処理場については、H26から長寿命化事業に取り組んでいるが、今後はストックマネジメントに移行予定である。</t>
    <rPh sb="227" eb="229">
      <t>ケイカク</t>
    </rPh>
    <rPh sb="230" eb="231">
      <t>モト</t>
    </rPh>
    <rPh sb="300" eb="302">
      <t>コンゴ</t>
    </rPh>
    <rPh sb="314" eb="316">
      <t>イコウ</t>
    </rPh>
    <rPh sb="316" eb="318">
      <t>ヨテイ</t>
    </rPh>
    <phoneticPr fontId="4"/>
  </si>
  <si>
    <t>　経営の健全性・効率性については、それぞれの指標で、類似団体の平均値に近い数字となっている。
　H29で保内処理区の面整備が完了することにより、事業全体の整備率も100％に達し、今後は、老朽化している八幡浜処理区の管渠と処理場の長寿命化が事業の中心となってくる。長寿命化にかかる事業費は、面整備ほどではないものの、多額の費用が見込まれる。
　一方、収入面では、人口の減少と節水意識の向上及び節水機器の普及により、有収水量が減少し、それに伴う使用料の減少も続くと予想される。そのため、3年に1度の見直しを行いたい。
　今後は、経営戦略に基づき、保内処理区においては、接続依頼の強化による水洗化率の向上、八幡浜処理区おいては、不明水対策による有収率の向上に努めていきたい。</t>
    <rPh sb="54" eb="56">
      <t>ショリ</t>
    </rPh>
    <rPh sb="144" eb="145">
      <t>メン</t>
    </rPh>
    <rPh sb="145" eb="147">
      <t>セイビ</t>
    </rPh>
    <rPh sb="258" eb="260">
      <t>コンゴ</t>
    </rPh>
    <rPh sb="262" eb="264">
      <t>ケイエイ</t>
    </rPh>
    <rPh sb="264" eb="266">
      <t>センリャク</t>
    </rPh>
    <rPh sb="267" eb="268">
      <t>モト</t>
    </rPh>
    <rPh sb="300" eb="303">
      <t>ヤワタハマ</t>
    </rPh>
    <rPh sb="303" eb="305">
      <t>ショリ</t>
    </rPh>
    <rPh sb="305" eb="306">
      <t>ク</t>
    </rPh>
    <rPh sb="311" eb="313">
      <t>フメイ</t>
    </rPh>
    <rPh sb="313" eb="314">
      <t>スイ</t>
    </rPh>
    <rPh sb="314" eb="316">
      <t>タイサク</t>
    </rPh>
    <rPh sb="319" eb="321">
      <t>ユウシュウ</t>
    </rPh>
    <rPh sb="321" eb="322">
      <t>リツ</t>
    </rPh>
    <rPh sb="323" eb="325">
      <t>コウジョウ</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</si>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</sst>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472704"/>
        <c:axId val="564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0.11</c:v>
                </c:pt>
                <c:pt idx="3">
                  <c:v>0.09</c:v>
                </c:pt>
                <c:pt idx="4">
                  <c:v>0.19</c:v>
                </c:pt>
              </c:numCache>
            </c:numRef>
          </c:val>
          <c:smooth val="0"/>
        </c:ser>
        <c:dLbls>
          <c:showLegendKey val="0"/>
          <c:showVal val="0"/>
          <c:showCatName val="0"/>
          <c:showSerName val="0"/>
          <c:showPercent val="0"/>
          <c:showBubbleSize val="0"/>
        </c:dLbls>
        <c:marker val="1"/>
        <c:smooth val="0"/>
        <c:axId val="56472704"/>
        <c:axId val="56474624"/>
      </c:lineChart>
      <c:dateAx>
        <c:axId val="56472704"/>
        <c:scaling>
          <c:orientation val="minMax"/>
        </c:scaling>
        <c:delete val="1"/>
        <c:axPos val="b"/>
        <c:numFmt formatCode="ge" sourceLinked="1"/>
        <c:majorTickMark val="none"/>
        <c:minorTickMark val="none"/>
        <c:tickLblPos val="none"/>
        <c:crossAx val="56474624"/>
        <c:crosses val="autoZero"/>
        <c:auto val="1"/>
        <c:lblOffset val="100"/>
        <c:baseTimeUnit val="years"/>
      </c:dateAx>
      <c:valAx>
        <c:axId val="564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79.180000000000007</c:v>
                </c:pt>
                <c:pt idx="1">
                  <c:v>92.98</c:v>
                </c:pt>
                <c:pt idx="2">
                  <c:v>100.37</c:v>
                </c:pt>
                <c:pt idx="3">
                  <c:v>97.78</c:v>
                </c:pt>
                <c:pt idx="4">
                  <c:v>86.92</c:v>
                </c:pt>
              </c:numCache>
            </c:numRef>
          </c:val>
        </c:ser>
        <c:dLbls>
          <c:showLegendKey val="0"/>
          <c:showVal val="0"/>
          <c:showCatName val="0"/>
          <c:showSerName val="0"/>
          <c:showPercent val="0"/>
          <c:showBubbleSize val="0"/>
        </c:dLbls>
        <c:gapWidth val="150"/>
        <c:axId val="104560128"/>
        <c:axId val="1045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64.23</c:v>
                </c:pt>
                <c:pt idx="3">
                  <c:v>59.4</c:v>
                </c:pt>
                <c:pt idx="4">
                  <c:v>59.35</c:v>
                </c:pt>
              </c:numCache>
            </c:numRef>
          </c:val>
          <c:smooth val="0"/>
        </c:ser>
        <c:dLbls>
          <c:showLegendKey val="0"/>
          <c:showVal val="0"/>
          <c:showCatName val="0"/>
          <c:showSerName val="0"/>
          <c:showPercent val="0"/>
          <c:showBubbleSize val="0"/>
        </c:dLbls>
        <c:marker val="1"/>
        <c:smooth val="0"/>
        <c:axId val="104560128"/>
        <c:axId val="104562048"/>
      </c:lineChart>
      <c:dateAx>
        <c:axId val="104560128"/>
        <c:scaling>
          <c:orientation val="minMax"/>
        </c:scaling>
        <c:delete val="1"/>
        <c:axPos val="b"/>
        <c:numFmt formatCode="ge" sourceLinked="1"/>
        <c:majorTickMark val="none"/>
        <c:minorTickMark val="none"/>
        <c:tickLblPos val="none"/>
        <c:crossAx val="104562048"/>
        <c:crosses val="autoZero"/>
        <c:auto val="1"/>
        <c:lblOffset val="100"/>
        <c:baseTimeUnit val="years"/>
      </c:dateAx>
      <c:valAx>
        <c:axId val="1045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83.55</c:v>
                </c:pt>
                <c:pt idx="1">
                  <c:v>83.84</c:v>
                </c:pt>
                <c:pt idx="2">
                  <c:v>84.69</c:v>
                </c:pt>
                <c:pt idx="3">
                  <c:v>83.83</c:v>
                </c:pt>
                <c:pt idx="4">
                  <c:v>84.69</c:v>
                </c:pt>
              </c:numCache>
            </c:numRef>
          </c:val>
        </c:ser>
        <c:dLbls>
          <c:showLegendKey val="0"/>
          <c:showVal val="0"/>
          <c:showCatName val="0"/>
          <c:showSerName val="0"/>
          <c:showPercent val="0"/>
          <c:showBubbleSize val="0"/>
        </c:dLbls>
        <c:gapWidth val="150"/>
        <c:axId val="104596608"/>
        <c:axId val="1045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90.22</c:v>
                </c:pt>
                <c:pt idx="3">
                  <c:v>89.81</c:v>
                </c:pt>
                <c:pt idx="4">
                  <c:v>89.88</c:v>
                </c:pt>
              </c:numCache>
            </c:numRef>
          </c:val>
          <c:smooth val="0"/>
        </c:ser>
        <c:dLbls>
          <c:showLegendKey val="0"/>
          <c:showVal val="0"/>
          <c:showCatName val="0"/>
          <c:showSerName val="0"/>
          <c:showPercent val="0"/>
          <c:showBubbleSize val="0"/>
        </c:dLbls>
        <c:marker val="1"/>
        <c:smooth val="0"/>
        <c:axId val="104596608"/>
        <c:axId val="104598528"/>
      </c:lineChart>
      <c:dateAx>
        <c:axId val="104596608"/>
        <c:scaling>
          <c:orientation val="minMax"/>
        </c:scaling>
        <c:delete val="1"/>
        <c:axPos val="b"/>
        <c:numFmt formatCode="ge" sourceLinked="1"/>
        <c:majorTickMark val="none"/>
        <c:minorTickMark val="none"/>
        <c:tickLblPos val="none"/>
        <c:crossAx val="104598528"/>
        <c:crosses val="autoZero"/>
        <c:auto val="1"/>
        <c:lblOffset val="100"/>
        <c:baseTimeUnit val="years"/>
      </c:dateAx>
      <c:valAx>
        <c:axId val="1045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51.4</c:v>
                </c:pt>
                <c:pt idx="1">
                  <c:v>62.74</c:v>
                </c:pt>
                <c:pt idx="2">
                  <c:v>88.26</c:v>
                </c:pt>
                <c:pt idx="3">
                  <c:v>87.3</c:v>
                </c:pt>
                <c:pt idx="4">
                  <c:v>85.95</c:v>
                </c:pt>
              </c:numCache>
            </c:numRef>
          </c:val>
        </c:ser>
        <c:dLbls>
          <c:showLegendKey val="0"/>
          <c:showVal val="0"/>
          <c:showCatName val="0"/>
          <c:showSerName val="0"/>
          <c:showPercent val="0"/>
          <c:showBubbleSize val="0"/>
        </c:dLbls>
        <c:gapWidth val="150"/>
        <c:axId val="57041664"/>
        <c:axId val="570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041664"/>
        <c:axId val="57043584"/>
      </c:lineChart>
      <c:dateAx>
        <c:axId val="57041664"/>
        <c:scaling>
          <c:orientation val="minMax"/>
        </c:scaling>
        <c:delete val="1"/>
        <c:axPos val="b"/>
        <c:numFmt formatCode="ge" sourceLinked="1"/>
        <c:majorTickMark val="none"/>
        <c:minorTickMark val="none"/>
        <c:tickLblPos val="none"/>
        <c:crossAx val="57043584"/>
        <c:crosses val="autoZero"/>
        <c:auto val="1"/>
        <c:lblOffset val="100"/>
        <c:baseTimeUnit val="years"/>
      </c:dateAx>
      <c:valAx>
        <c:axId val="570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19008"/>
        <c:axId val="1042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19008"/>
        <c:axId val="104220928"/>
      </c:lineChart>
      <c:dateAx>
        <c:axId val="104219008"/>
        <c:scaling>
          <c:orientation val="minMax"/>
        </c:scaling>
        <c:delete val="1"/>
        <c:axPos val="b"/>
        <c:numFmt formatCode="ge" sourceLinked="1"/>
        <c:majorTickMark val="none"/>
        <c:minorTickMark val="none"/>
        <c:tickLblPos val="none"/>
        <c:crossAx val="104220928"/>
        <c:crosses val="autoZero"/>
        <c:auto val="1"/>
        <c:lblOffset val="100"/>
        <c:baseTimeUnit val="years"/>
      </c:dateAx>
      <c:valAx>
        <c:axId val="1042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47296"/>
        <c:axId val="1042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47296"/>
        <c:axId val="104249216"/>
      </c:lineChart>
      <c:dateAx>
        <c:axId val="104247296"/>
        <c:scaling>
          <c:orientation val="minMax"/>
        </c:scaling>
        <c:delete val="1"/>
        <c:axPos val="b"/>
        <c:numFmt formatCode="ge" sourceLinked="1"/>
        <c:majorTickMark val="none"/>
        <c:minorTickMark val="none"/>
        <c:tickLblPos val="none"/>
        <c:crossAx val="104249216"/>
        <c:crosses val="autoZero"/>
        <c:auto val="1"/>
        <c:lblOffset val="100"/>
        <c:baseTimeUnit val="years"/>
      </c:dateAx>
      <c:valAx>
        <c:axId val="1042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96448"/>
        <c:axId val="1042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96448"/>
        <c:axId val="104298368"/>
      </c:lineChart>
      <c:dateAx>
        <c:axId val="104296448"/>
        <c:scaling>
          <c:orientation val="minMax"/>
        </c:scaling>
        <c:delete val="1"/>
        <c:axPos val="b"/>
        <c:numFmt formatCode="ge" sourceLinked="1"/>
        <c:majorTickMark val="none"/>
        <c:minorTickMark val="none"/>
        <c:tickLblPos val="none"/>
        <c:crossAx val="104298368"/>
        <c:crosses val="autoZero"/>
        <c:auto val="1"/>
        <c:lblOffset val="100"/>
        <c:baseTimeUnit val="years"/>
      </c:dateAx>
      <c:valAx>
        <c:axId val="1042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20384"/>
        <c:axId val="1043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20384"/>
        <c:axId val="104326656"/>
      </c:lineChart>
      <c:dateAx>
        <c:axId val="104320384"/>
        <c:scaling>
          <c:orientation val="minMax"/>
        </c:scaling>
        <c:delete val="1"/>
        <c:axPos val="b"/>
        <c:numFmt formatCode="ge" sourceLinked="1"/>
        <c:majorTickMark val="none"/>
        <c:minorTickMark val="none"/>
        <c:tickLblPos val="none"/>
        <c:crossAx val="104326656"/>
        <c:crosses val="autoZero"/>
        <c:auto val="1"/>
        <c:lblOffset val="100"/>
        <c:baseTimeUnit val="years"/>
      </c:dateAx>
      <c:valAx>
        <c:axId val="1043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1323.68</c:v>
                </c:pt>
                <c:pt idx="1">
                  <c:v>938.01</c:v>
                </c:pt>
                <c:pt idx="2">
                  <c:v>439.96</c:v>
                </c:pt>
                <c:pt idx="3">
                  <c:v>523.66999999999996</c:v>
                </c:pt>
                <c:pt idx="4">
                  <c:v>400.56</c:v>
                </c:pt>
              </c:numCache>
            </c:numRef>
          </c:val>
        </c:ser>
        <c:dLbls>
          <c:showLegendKey val="0"/>
          <c:showVal val="0"/>
          <c:showCatName val="0"/>
          <c:showSerName val="0"/>
          <c:showPercent val="0"/>
          <c:showBubbleSize val="0"/>
        </c:dLbls>
        <c:gapWidth val="150"/>
        <c:axId val="104344576"/>
        <c:axId val="1043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721.06</c:v>
                </c:pt>
                <c:pt idx="3">
                  <c:v>862.87</c:v>
                </c:pt>
                <c:pt idx="4">
                  <c:v>716.96</c:v>
                </c:pt>
              </c:numCache>
            </c:numRef>
          </c:val>
          <c:smooth val="0"/>
        </c:ser>
        <c:dLbls>
          <c:showLegendKey val="0"/>
          <c:showVal val="0"/>
          <c:showCatName val="0"/>
          <c:showSerName val="0"/>
          <c:showPercent val="0"/>
          <c:showBubbleSize val="0"/>
        </c:dLbls>
        <c:marker val="1"/>
        <c:smooth val="0"/>
        <c:axId val="104344576"/>
        <c:axId val="104367232"/>
      </c:lineChart>
      <c:dateAx>
        <c:axId val="104344576"/>
        <c:scaling>
          <c:orientation val="minMax"/>
        </c:scaling>
        <c:delete val="1"/>
        <c:axPos val="b"/>
        <c:numFmt formatCode="ge" sourceLinked="1"/>
        <c:majorTickMark val="none"/>
        <c:minorTickMark val="none"/>
        <c:tickLblPos val="none"/>
        <c:crossAx val="104367232"/>
        <c:crosses val="autoZero"/>
        <c:auto val="1"/>
        <c:lblOffset val="100"/>
        <c:baseTimeUnit val="years"/>
      </c:dateAx>
      <c:valAx>
        <c:axId val="1043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67.75</c:v>
                </c:pt>
                <c:pt idx="1">
                  <c:v>74.650000000000006</c:v>
                </c:pt>
                <c:pt idx="2">
                  <c:v>86.23</c:v>
                </c:pt>
                <c:pt idx="3">
                  <c:v>78.98</c:v>
                </c:pt>
                <c:pt idx="4">
                  <c:v>98.5</c:v>
                </c:pt>
              </c:numCache>
            </c:numRef>
          </c:val>
        </c:ser>
        <c:dLbls>
          <c:showLegendKey val="0"/>
          <c:showVal val="0"/>
          <c:showCatName val="0"/>
          <c:showSerName val="0"/>
          <c:showPercent val="0"/>
          <c:showBubbleSize val="0"/>
        </c:dLbls>
        <c:gapWidth val="150"/>
        <c:axId val="104389248"/>
        <c:axId val="1043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84.86</c:v>
                </c:pt>
                <c:pt idx="3">
                  <c:v>85.39</c:v>
                </c:pt>
                <c:pt idx="4">
                  <c:v>88.09</c:v>
                </c:pt>
              </c:numCache>
            </c:numRef>
          </c:val>
          <c:smooth val="0"/>
        </c:ser>
        <c:dLbls>
          <c:showLegendKey val="0"/>
          <c:showVal val="0"/>
          <c:showCatName val="0"/>
          <c:showSerName val="0"/>
          <c:showPercent val="0"/>
          <c:showBubbleSize val="0"/>
        </c:dLbls>
        <c:marker val="1"/>
        <c:smooth val="0"/>
        <c:axId val="104389248"/>
        <c:axId val="104395520"/>
      </c:lineChart>
      <c:dateAx>
        <c:axId val="104389248"/>
        <c:scaling>
          <c:orientation val="minMax"/>
        </c:scaling>
        <c:delete val="1"/>
        <c:axPos val="b"/>
        <c:numFmt formatCode="ge" sourceLinked="1"/>
        <c:majorTickMark val="none"/>
        <c:minorTickMark val="none"/>
        <c:tickLblPos val="none"/>
        <c:crossAx val="104395520"/>
        <c:crosses val="autoZero"/>
        <c:auto val="1"/>
        <c:lblOffset val="100"/>
        <c:baseTimeUnit val="years"/>
      </c:dateAx>
      <c:valAx>
        <c:axId val="1043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235.48</c:v>
                </c:pt>
                <c:pt idx="1">
                  <c:v>214.27</c:v>
                </c:pt>
                <c:pt idx="2">
                  <c:v>190.2</c:v>
                </c:pt>
                <c:pt idx="3">
                  <c:v>216.23</c:v>
                </c:pt>
                <c:pt idx="4">
                  <c:v>184.23</c:v>
                </c:pt>
              </c:numCache>
            </c:numRef>
          </c:val>
        </c:ser>
        <c:dLbls>
          <c:showLegendKey val="0"/>
          <c:showVal val="0"/>
          <c:showCatName val="0"/>
          <c:showSerName val="0"/>
          <c:showPercent val="0"/>
          <c:showBubbleSize val="0"/>
        </c:dLbls>
        <c:gapWidth val="150"/>
        <c:axId val="104519552"/>
        <c:axId val="1045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188.14</c:v>
                </c:pt>
                <c:pt idx="3">
                  <c:v>188.79</c:v>
                </c:pt>
                <c:pt idx="4">
                  <c:v>181.8</c:v>
                </c:pt>
              </c:numCache>
            </c:numRef>
          </c:val>
          <c:smooth val="0"/>
        </c:ser>
        <c:dLbls>
          <c:showLegendKey val="0"/>
          <c:showVal val="0"/>
          <c:showCatName val="0"/>
          <c:showSerName val="0"/>
          <c:showPercent val="0"/>
          <c:showBubbleSize val="0"/>
        </c:dLbls>
        <c:marker val="1"/>
        <c:smooth val="0"/>
        <c:axId val="104519552"/>
        <c:axId val="104525824"/>
      </c:lineChart>
      <c:dateAx>
        <c:axId val="104519552"/>
        <c:scaling>
          <c:orientation val="minMax"/>
        </c:scaling>
        <c:delete val="1"/>
        <c:axPos val="b"/>
        <c:numFmt formatCode="ge" sourceLinked="1"/>
        <c:majorTickMark val="none"/>
        <c:minorTickMark val="none"/>
        <c:tickLblPos val="none"/>
        <c:crossAx val="104525824"/>
        <c:crosses val="autoZero"/>
        <c:auto val="1"/>
        <c:lblOffset val="100"/>
        <c:baseTimeUnit val="years"/>
      </c:dateAx>
      <c:valAx>
        <c:axId val="1045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愛媛県　八幡浜市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
        <v>125</v>
      </c>
      <c r="AE8" s="73"/>
      <c r="AF8" s="73"/>
      <c r="AG8" s="73"/>
      <c r="AH8" s="73"/>
      <c r="AI8" s="73"/>
      <c r="AJ8" s="73"/>
      <c r="AK8" s="4"/>
      <c r="AL8" s="67">
        <f>データ!S6</f>
        <v>35245</v>
      </c>
      <c r="AM8" s="67"/>
      <c r="AN8" s="67"/>
      <c r="AO8" s="67"/>
      <c r="AP8" s="67"/>
      <c r="AQ8" s="67"/>
      <c r="AR8" s="67"/>
      <c r="AS8" s="67"/>
      <c r="AT8" s="66">
        <f>データ!T6</f>
        <v>132.68</v>
      </c>
      <c r="AU8" s="66"/>
      <c r="AV8" s="66"/>
      <c r="AW8" s="66"/>
      <c r="AX8" s="66"/>
      <c r="AY8" s="66"/>
      <c r="AZ8" s="66"/>
      <c r="BA8" s="66"/>
      <c r="BB8" s="66">
        <f>データ!U6</f>
        <v>265.64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71.16</v>
      </c>
      <c r="Q10" s="66"/>
      <c r="R10" s="66"/>
      <c r="S10" s="66"/>
      <c r="T10" s="66"/>
      <c r="U10" s="66"/>
      <c r="V10" s="66"/>
      <c r="W10" s="66">
        <f>データ!Q6</f>
        <v>39.15</v>
      </c>
      <c r="X10" s="66"/>
      <c r="Y10" s="66"/>
      <c r="Z10" s="66"/>
      <c r="AA10" s="66"/>
      <c r="AB10" s="66"/>
      <c r="AC10" s="66"/>
      <c r="AD10" s="67">
        <f>データ!R6</f>
        <v>3000</v>
      </c>
      <c r="AE10" s="67"/>
      <c r="AF10" s="67"/>
      <c r="AG10" s="67"/>
      <c r="AH10" s="67"/>
      <c r="AI10" s="67"/>
      <c r="AJ10" s="67"/>
      <c r="AK10" s="2"/>
      <c r="AL10" s="67">
        <f>データ!V6</f>
        <v>24840</v>
      </c>
      <c r="AM10" s="67"/>
      <c r="AN10" s="67"/>
      <c r="AO10" s="67"/>
      <c r="AP10" s="67"/>
      <c r="AQ10" s="67"/>
      <c r="AR10" s="67"/>
      <c r="AS10" s="67"/>
      <c r="AT10" s="66">
        <f>データ!W6</f>
        <v>5.44</v>
      </c>
      <c r="AU10" s="66"/>
      <c r="AV10" s="66"/>
      <c r="AW10" s="66"/>
      <c r="AX10" s="66"/>
      <c r="AY10" s="66"/>
      <c r="AZ10" s="66"/>
      <c r="BA10" s="66"/>
      <c r="BB10" s="66">
        <f>データ!X6</f>
        <v>4566.18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382043</v>
      </c>
      <c r="D6" s="33">
        <f t="shared" si="3"/>
        <v>47</v>
      </c>
      <c r="E6" s="33">
        <f t="shared" si="3"/>
        <v>17</v>
      </c>
      <c r="F6" s="33">
        <f t="shared" si="3"/>
        <v>1</v>
      </c>
      <c r="G6" s="33">
        <f t="shared" si="3"/>
        <v>0</v>
      </c>
      <c r="H6" s="33" t="str">
        <f t="shared" si="3"/>
        <v>愛媛県　八幡浜市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71.16</v>
      </c>
      <c r="Q6" s="34">
        <f t="shared" si="3"/>
        <v>39.15</v>
      </c>
      <c r="R6" s="34">
        <f t="shared" si="3"/>
        <v>3000</v>
      </c>
      <c r="S6" s="34">
        <f t="shared" si="3"/>
        <v>35245</v>
      </c>
      <c r="T6" s="34">
        <f t="shared" si="3"/>
        <v>132.68</v>
      </c>
      <c r="U6" s="34">
        <f t="shared" si="3"/>
        <v>265.64</v>
      </c>
      <c r="V6" s="34">
        <f t="shared" si="3"/>
        <v>24840</v>
      </c>
      <c r="W6" s="34">
        <f t="shared" si="3"/>
        <v>5.44</v>
      </c>
      <c r="X6" s="34">
        <f t="shared" si="3"/>
        <v>4566.18</v>
      </c>
      <c r="Y6" s="35">
        <f>IF(Y7="",NA(),Y7)</f>
        <v>51.4</v>
      </c>
      <c r="Z6" s="35">
        <f t="shared" ref="Z6:AH6" si="4">IF(Z7="",NA(),Z7)</f>
        <v>62.74</v>
      </c>
      <c r="AA6" s="35">
        <f t="shared" si="4"/>
        <v>88.26</v>
      </c>
      <c r="AB6" s="35">
        <f t="shared" si="4"/>
        <v>87.3</v>
      </c>
      <c r="AC6" s="35">
        <f t="shared" si="4"/>
        <v>85.95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1323.68</v>
      </c>
      <c r="BG6" s="35">
        <f t="shared" ref="BG6:BO6" si="7">IF(BG7="",NA(),BG7)</f>
        <v>938.01</v>
      </c>
      <c r="BH6" s="35">
        <f t="shared" si="7"/>
        <v>439.96</v>
      </c>
      <c r="BI6" s="35">
        <f t="shared" si="7"/>
        <v>523.66999999999996</v>
      </c>
      <c r="BJ6" s="35">
        <f t="shared" si="7"/>
        <v>400.56</v>
      </c>
      <c r="BK6" s="35">
        <f t="shared" si="7"/>
        <v>1273.52</v>
      </c>
      <c r="BL6" s="35">
        <f t="shared" si="7"/>
        <v>1209.95</v>
      </c>
      <c r="BM6" s="35">
        <f t="shared" si="7"/>
        <v>721.06</v>
      </c>
      <c r="BN6" s="35">
        <f t="shared" si="7"/>
        <v>862.87</v>
      </c>
      <c r="BO6" s="35">
        <f t="shared" si="7"/>
        <v>716.96</v>
      </c>
      <c r="BP6" s="34" t="str">
        <f>IF(BP7="","",IF(BP7="-","【-】","【"&amp;SUBSTITUTE(TEXT(BP7,"#,##0.00"),"-","△")&amp;"】"))</f>
        <v>【728.30】</v>
      </c>
      <c r="BQ6" s="35">
        <f>IF(BQ7="",NA(),BQ7)</f>
        <v>67.75</v>
      </c>
      <c r="BR6" s="35">
        <f t="shared" ref="BR6:BZ6" si="8">IF(BR7="",NA(),BR7)</f>
        <v>74.650000000000006</v>
      </c>
      <c r="BS6" s="35">
        <f t="shared" si="8"/>
        <v>86.23</v>
      </c>
      <c r="BT6" s="35">
        <f t="shared" si="8"/>
        <v>78.98</v>
      </c>
      <c r="BU6" s="35">
        <f t="shared" si="8"/>
        <v>98.5</v>
      </c>
      <c r="BV6" s="35">
        <f t="shared" si="8"/>
        <v>67.849999999999994</v>
      </c>
      <c r="BW6" s="35">
        <f t="shared" si="8"/>
        <v>69.48</v>
      </c>
      <c r="BX6" s="35">
        <f t="shared" si="8"/>
        <v>84.86</v>
      </c>
      <c r="BY6" s="35">
        <f t="shared" si="8"/>
        <v>85.39</v>
      </c>
      <c r="BZ6" s="35">
        <f t="shared" si="8"/>
        <v>88.09</v>
      </c>
      <c r="CA6" s="34" t="str">
        <f>IF(CA7="","",IF(CA7="-","【-】","【"&amp;SUBSTITUTE(TEXT(CA7,"#,##0.00"),"-","△")&amp;"】"))</f>
        <v>【100.04】</v>
      </c>
      <c r="CB6" s="35">
        <f>IF(CB7="",NA(),CB7)</f>
        <v>235.48</v>
      </c>
      <c r="CC6" s="35">
        <f t="shared" ref="CC6:CK6" si="9">IF(CC7="",NA(),CC7)</f>
        <v>214.27</v>
      </c>
      <c r="CD6" s="35">
        <f t="shared" si="9"/>
        <v>190.2</v>
      </c>
      <c r="CE6" s="35">
        <f t="shared" si="9"/>
        <v>216.23</v>
      </c>
      <c r="CF6" s="35">
        <f t="shared" si="9"/>
        <v>184.23</v>
      </c>
      <c r="CG6" s="35">
        <f t="shared" si="9"/>
        <v>224.94</v>
      </c>
      <c r="CH6" s="35">
        <f t="shared" si="9"/>
        <v>220.67</v>
      </c>
      <c r="CI6" s="35">
        <f t="shared" si="9"/>
        <v>188.14</v>
      </c>
      <c r="CJ6" s="35">
        <f t="shared" si="9"/>
        <v>188.79</v>
      </c>
      <c r="CK6" s="35">
        <f t="shared" si="9"/>
        <v>181.8</v>
      </c>
      <c r="CL6" s="34" t="str">
        <f>IF(CL7="","",IF(CL7="-","【-】","【"&amp;SUBSTITUTE(TEXT(CL7,"#,##0.00"),"-","△")&amp;"】"))</f>
        <v>【137.82】</v>
      </c>
      <c r="CM6" s="35">
        <f>IF(CM7="",NA(),CM7)</f>
        <v>79.180000000000007</v>
      </c>
      <c r="CN6" s="35">
        <f t="shared" ref="CN6:CV6" si="10">IF(CN7="",NA(),CN7)</f>
        <v>92.98</v>
      </c>
      <c r="CO6" s="35">
        <f t="shared" si="10"/>
        <v>100.37</v>
      </c>
      <c r="CP6" s="35">
        <f t="shared" si="10"/>
        <v>97.78</v>
      </c>
      <c r="CQ6" s="35">
        <f t="shared" si="10"/>
        <v>86.92</v>
      </c>
      <c r="CR6" s="35">
        <f t="shared" si="10"/>
        <v>55.41</v>
      </c>
      <c r="CS6" s="35">
        <f t="shared" si="10"/>
        <v>55.81</v>
      </c>
      <c r="CT6" s="35">
        <f t="shared" si="10"/>
        <v>64.23</v>
      </c>
      <c r="CU6" s="35">
        <f t="shared" si="10"/>
        <v>59.4</v>
      </c>
      <c r="CV6" s="35">
        <f t="shared" si="10"/>
        <v>59.35</v>
      </c>
      <c r="CW6" s="34" t="str">
        <f>IF(CW7="","",IF(CW7="-","【-】","【"&amp;SUBSTITUTE(TEXT(CW7,"#,##0.00"),"-","△")&amp;"】"))</f>
        <v>【60.09】</v>
      </c>
      <c r="CX6" s="35">
        <f>IF(CX7="",NA(),CX7)</f>
        <v>83.55</v>
      </c>
      <c r="CY6" s="35">
        <f t="shared" ref="CY6:DG6" si="11">IF(CY7="",NA(),CY7)</f>
        <v>83.84</v>
      </c>
      <c r="CZ6" s="35">
        <f t="shared" si="11"/>
        <v>84.69</v>
      </c>
      <c r="DA6" s="35">
        <f t="shared" si="11"/>
        <v>83.83</v>
      </c>
      <c r="DB6" s="35">
        <f t="shared" si="11"/>
        <v>84.69</v>
      </c>
      <c r="DC6" s="35">
        <f t="shared" si="11"/>
        <v>84.12</v>
      </c>
      <c r="DD6" s="35">
        <f t="shared" si="11"/>
        <v>84.41</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0.11</v>
      </c>
      <c r="EM6" s="35">
        <f t="shared" si="14"/>
        <v>0.09</v>
      </c>
      <c r="EN6" s="35">
        <f t="shared" si="14"/>
        <v>0.19</v>
      </c>
      <c r="EO6" s="34" t="str">
        <f>IF(EO7="","",IF(EO7="-","【-】","【"&amp;SUBSTITUTE(TEXT(EO7,"#,##0.00"),"-","△")&amp;"】"))</f>
        <v>【0.27】</v>
      </c>
    </row>
    <row r="7" spans="1:145" s="36" customFormat="1">
      <c r="A7" s="28"/>
      <c r="B7" s="37">
        <v>2016</v>
      </c>
      <c r="C7" s="37">
        <v>382043</v>
      </c>
      <c r="D7" s="37">
        <v>47</v>
      </c>
      <c r="E7" s="37">
        <v>17</v>
      </c>
      <c r="F7" s="37">
        <v>1</v>
      </c>
      <c r="G7" s="37">
        <v>0</v>
      </c>
      <c r="H7" s="37" t="s">
        <v>110</v>
      </c>
      <c r="I7" s="37" t="s">
        <v>111</v>
      </c>
      <c r="J7" s="37" t="s">
        <v>112</v>
      </c>
      <c r="K7" s="37" t="s">
        <v>113</v>
      </c>
      <c r="L7" s="37" t="s">
        <v>114</v>
      </c>
      <c r="M7" s="37"/>
      <c r="N7" s="38" t="s">
        <v>115</v>
      </c>
      <c r="O7" s="38" t="s">
        <v>116</v>
      </c>
      <c r="P7" s="38">
        <v>71.16</v>
      </c>
      <c r="Q7" s="38">
        <v>39.15</v>
      </c>
      <c r="R7" s="38">
        <v>3000</v>
      </c>
      <c r="S7" s="38">
        <v>35245</v>
      </c>
      <c r="T7" s="38">
        <v>132.68</v>
      </c>
      <c r="U7" s="38">
        <v>265.64</v>
      </c>
      <c r="V7" s="38">
        <v>24840</v>
      </c>
      <c r="W7" s="38">
        <v>5.44</v>
      </c>
      <c r="X7" s="38">
        <v>4566.18</v>
      </c>
      <c r="Y7" s="38">
        <v>51.4</v>
      </c>
      <c r="Z7" s="38">
        <v>62.74</v>
      </c>
      <c r="AA7" s="38">
        <v>88.26</v>
      </c>
      <c r="AB7" s="38">
        <v>87.3</v>
      </c>
      <c r="AC7" s="38">
        <v>85.95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1323.68</v>
      </c>
      <c r="BG7" s="38">
        <v>938.01</v>
      </c>
      <c r="BH7" s="38">
        <v>439.96</v>
      </c>
      <c r="BI7" s="38">
        <v>523.66999999999996</v>
      </c>
      <c r="BJ7" s="38">
        <v>400.56</v>
      </c>
      <c r="BK7" s="38">
        <v>1273.52</v>
      </c>
      <c r="BL7" s="38">
        <v>1209.95</v>
      </c>
      <c r="BM7" s="38">
        <v>721.06</v>
      </c>
      <c r="BN7" s="38">
        <v>862.87</v>
      </c>
      <c r="BO7" s="38">
        <v>716.96</v>
      </c>
      <c r="BP7" s="38">
        <v>728.3</v>
      </c>
      <c r="BQ7" s="38">
        <v>67.75</v>
      </c>
      <c r="BR7" s="38">
        <v>74.650000000000006</v>
      </c>
      <c r="BS7" s="38">
        <v>86.23</v>
      </c>
      <c r="BT7" s="38">
        <v>78.98</v>
      </c>
      <c r="BU7" s="38">
        <v>98.5</v>
      </c>
      <c r="BV7" s="38">
        <v>67.849999999999994</v>
      </c>
      <c r="BW7" s="38">
        <v>69.48</v>
      </c>
      <c r="BX7" s="38">
        <v>84.86</v>
      </c>
      <c r="BY7" s="38">
        <v>85.39</v>
      </c>
      <c r="BZ7" s="38">
        <v>88.09</v>
      </c>
      <c r="CA7" s="38">
        <v>100.04</v>
      </c>
      <c r="CB7" s="38">
        <v>235.48</v>
      </c>
      <c r="CC7" s="38">
        <v>214.27</v>
      </c>
      <c r="CD7" s="38">
        <v>190.2</v>
      </c>
      <c r="CE7" s="38">
        <v>216.23</v>
      </c>
      <c r="CF7" s="38">
        <v>184.23</v>
      </c>
      <c r="CG7" s="38">
        <v>224.94</v>
      </c>
      <c r="CH7" s="38">
        <v>220.67</v>
      </c>
      <c r="CI7" s="38">
        <v>188.14</v>
      </c>
      <c r="CJ7" s="38">
        <v>188.79</v>
      </c>
      <c r="CK7" s="38">
        <v>181.8</v>
      </c>
      <c r="CL7" s="38">
        <v>137.82</v>
      </c>
      <c r="CM7" s="38">
        <v>79.180000000000007</v>
      </c>
      <c r="CN7" s="38">
        <v>92.98</v>
      </c>
      <c r="CO7" s="38">
        <v>100.37</v>
      </c>
      <c r="CP7" s="38">
        <v>97.78</v>
      </c>
      <c r="CQ7" s="38">
        <v>86.92</v>
      </c>
      <c r="CR7" s="38">
        <v>55.41</v>
      </c>
      <c r="CS7" s="38">
        <v>55.81</v>
      </c>
      <c r="CT7" s="38">
        <v>64.23</v>
      </c>
      <c r="CU7" s="38">
        <v>59.4</v>
      </c>
      <c r="CV7" s="38">
        <v>59.35</v>
      </c>
      <c r="CW7" s="38">
        <v>60.09</v>
      </c>
      <c r="CX7" s="38">
        <v>83.55</v>
      </c>
      <c r="CY7" s="38">
        <v>83.84</v>
      </c>
      <c r="CZ7" s="38">
        <v>84.69</v>
      </c>
      <c r="DA7" s="38">
        <v>83.83</v>
      </c>
      <c r="DB7" s="38">
        <v>84.69</v>
      </c>
      <c r="DC7" s="38">
        <v>84.12</v>
      </c>
      <c r="DD7" s="38">
        <v>84.41</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0.11</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YWH1892</cp:lastModifiedBy>
  <cp:lastPrinted>2018-01-30T01:25:08Z</cp:lastPrinted>
  <dcterms:created xsi:type="dcterms:W3CDTF">2017-12-25T02:12:20Z</dcterms:created>
  <dcterms:modified xsi:type="dcterms:W3CDTF">2018-02-09T01:23:33Z</dcterms:modified>
  <cp:category/>
</cp:coreProperties>
</file>