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0.3\下水道業務課\下水道業務課\庶務係（担当）\他課提出\財政課\H29\H30.1.30公営企業】公営企業に係る「経営比較分析表」の分析について\提出用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R6" i="5"/>
  <c r="Q6" i="5"/>
  <c r="P6" i="5"/>
  <c r="P10" i="4" s="1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W10" i="4"/>
  <c r="B10" i="4"/>
  <c r="BB8" i="4"/>
  <c r="AL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<sst xmlns="http://schemas.openxmlformats.org/spreadsheetml/2006/main" count="251" uniqueCount="126">
  <si>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</si>
  <si>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</si>
  <si>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</si>
  <si>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</si>
  <si>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</si>
  <si>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</si>
  <si>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</si>
  <si>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</si>
  <si>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</si>
  <si>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</si>
  <si>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</si>
  <si>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</si>
  <si>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</si>
  <si>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</si>
  <si>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</si>
  <si>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</si>
  <si>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</si>
  <si>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</si>
  <si>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</si>
  <si>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</si>
  <si>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</si>
  <si>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</si>
  <si>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</si>
  <si>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</si>
  <si>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</si>
  <si>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</si>
  <si>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</si>
  <si>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</si>
  <si>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</si>
  <si>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</si>
  <si>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</si>
  <si>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</si>
  <si>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</si>
  <si>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</si>
  <si>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</si>
  <si>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</si>
  <si>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</si>
  <si>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</si>
  <si>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</si>
  <si>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</si>
  <si>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</si>
  <si>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</si>
  <si>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</si>
  <si>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</si>
  <si>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</si>
  <si>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</si>
  <si>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</si>
  <si>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</si>
  <si>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</si>
  <si>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</si>
  <si>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</si>
  <si>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</si>
  <si>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</si>
  <si>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</si>
  <si>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</si>
  <si>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</si>
  <si>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</si>
  <si>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</si>
  <si>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</si>
  <si>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</si>
  <si>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</si>
  <si>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</si>
  <si>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</si>
  <si>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</si>
  <si>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</si>
  <si>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</si>
  <si>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</si>
  <si>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</si>
  <si>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</si>
  <si>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</si>
  <si>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</si>
  <si>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</si>
  <si>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</si>
  <si>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</si>
  <si>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</si>
  <si>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</si>
  <si>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</si>
  <si>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</si>
  <si>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</si>
  <si>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</si>
  <si>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</si>
  <si>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</si>
  <si>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</si>
  <si>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</si>
  <si>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</si>
  <si>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</si>
  <si>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</si>
  <si>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</si>
  <si>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</si>
  <si>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</si>
  <si>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</si>
  <si>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</si>
  <si>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</si>
  <si>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</si>
  <si>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</si>
  <si>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</si>
  <si>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</si>
  <si>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</si>
  <si>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</si>
  <si>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</si>
  <si>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</si>
  <si>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</si>
  <si>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</si>
  <si>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</si>
  <si>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</si>
  <si>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</si>
  <si>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</si>
  <si>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</si>
  <si>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</si>
  <si>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</si>
  <si>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愛媛県　今治市</t>
  </si>
  <si>
    <t>法非適用</t>
  </si>
  <si>
    <t>下水道事業</t>
  </si>
  <si>
    <t>個別排水処理</t>
  </si>
  <si>
    <t>L2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</si>
  <si>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</si>
  <si>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</si>
  <si>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</si>
  <si>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</si>
  <si>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</si>
  <si>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</si>
  <si>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</si>
  <si>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整備事業は完了しているため、地方債償還金については逓減することから、汚水処理費用についても逓減していくと考えている。
　また、資産の老朽化や人口減少等に伴う料金収入の減少に対応するため、平成28年度に策定した経営戦略に沿って、経営基盤強化と財政マネジメントの向上に努めてまいりたい。</t>
    <phoneticPr fontId="4"/>
  </si>
  <si>
    <t>　供用開始から約20年が経過し、ブロアの故障等があるが、修繕や取替で対応している。</t>
    <rPh sb="7" eb="8">
      <t>ヤク</t>
    </rPh>
    <phoneticPr fontId="4"/>
  </si>
  <si>
    <t>　整備事業は完成しており、大規模な改修等も行っていないが、整備地区が島嶼部の小集落を中心とした過疎地域であるため、特に人口減少の影響を大きく受けている。また、公共下水道事業の料金体系に準じた料金設定にしているものの、汚水処理原価が高いため、⑤の経費回収率については、類似団体平均値と比べて低くなっている。
　企業債残高については逓減しているため、企業債残高対事業規模比率は改善傾向にあるが、類似団体平均値を上回っている。
　人口減少や節水機器の普及、社会情勢の変化による上水道使用量の減少等により施設利用率は、類似団体平均値と比べて低くなっており、水洗化率についても、類似団体平均値と比べて低くなっている。</t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</si>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</sst>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317736"/>
        <c:axId val="363318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317736"/>
        <c:axId val="363318520"/>
      </c:lineChart>
      <c:dateAx>
        <c:axId val="363317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3318520"/>
        <c:crosses val="autoZero"/>
        <c:auto val="1"/>
        <c:lblOffset val="100"/>
        <c:baseTimeUnit val="years"/>
      </c:dateAx>
      <c:valAx>
        <c:axId val="363318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3317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21.05</c:v>
                </c:pt>
                <c:pt idx="1">
                  <c:v>22.81</c:v>
                </c:pt>
                <c:pt idx="2">
                  <c:v>22.81</c:v>
                </c:pt>
                <c:pt idx="3">
                  <c:v>22.81</c:v>
                </c:pt>
                <c:pt idx="4">
                  <c:v>22.81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271064"/>
        <c:axId val="36527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45.33</c:v>
                </c:pt>
                <c:pt idx="1">
                  <c:v>48.69</c:v>
                </c:pt>
                <c:pt idx="2">
                  <c:v>52.52</c:v>
                </c:pt>
                <c:pt idx="3">
                  <c:v>54.14</c:v>
                </c:pt>
                <c:pt idx="4">
                  <c:v>132.99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271064"/>
        <c:axId val="365271456"/>
      </c:lineChart>
      <c:dateAx>
        <c:axId val="365271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5271456"/>
        <c:crosses val="autoZero"/>
        <c:auto val="1"/>
        <c:lblOffset val="100"/>
        <c:baseTimeUnit val="years"/>
      </c:dateAx>
      <c:valAx>
        <c:axId val="36527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5271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75.61</c:v>
                </c:pt>
                <c:pt idx="1">
                  <c:v>75</c:v>
                </c:pt>
                <c:pt idx="2">
                  <c:v>86.75</c:v>
                </c:pt>
                <c:pt idx="3">
                  <c:v>82.67</c:v>
                </c:pt>
                <c:pt idx="4">
                  <c:v>82.19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272632"/>
        <c:axId val="365273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87.3</c:v>
                </c:pt>
                <c:pt idx="1">
                  <c:v>87.42</c:v>
                </c:pt>
                <c:pt idx="2">
                  <c:v>84.94</c:v>
                </c:pt>
                <c:pt idx="3">
                  <c:v>84.69</c:v>
                </c:pt>
                <c:pt idx="4">
                  <c:v>82.94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272632"/>
        <c:axId val="365273024"/>
      </c:lineChart>
      <c:dateAx>
        <c:axId val="365272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5273024"/>
        <c:crosses val="autoZero"/>
        <c:auto val="1"/>
        <c:lblOffset val="100"/>
        <c:baseTimeUnit val="years"/>
      </c:dateAx>
      <c:valAx>
        <c:axId val="365273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5272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69.459999999999994</c:v>
                </c:pt>
                <c:pt idx="1">
                  <c:v>68.09</c:v>
                </c:pt>
                <c:pt idx="2">
                  <c:v>68.650000000000006</c:v>
                </c:pt>
                <c:pt idx="3">
                  <c:v>67.680000000000007</c:v>
                </c:pt>
                <c:pt idx="4">
                  <c:v>66.849999999999994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319696"/>
        <c:axId val="363320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319696"/>
        <c:axId val="363320088"/>
      </c:lineChart>
      <c:dateAx>
        <c:axId val="363319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3320088"/>
        <c:crosses val="autoZero"/>
        <c:auto val="1"/>
        <c:lblOffset val="100"/>
        <c:baseTimeUnit val="years"/>
      </c:dateAx>
      <c:valAx>
        <c:axId val="363320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3319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440448"/>
        <c:axId val="364440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440448"/>
        <c:axId val="364440840"/>
      </c:lineChart>
      <c:dateAx>
        <c:axId val="364440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4440840"/>
        <c:crosses val="autoZero"/>
        <c:auto val="1"/>
        <c:lblOffset val="100"/>
        <c:baseTimeUnit val="years"/>
      </c:dateAx>
      <c:valAx>
        <c:axId val="364440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4440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442016"/>
        <c:axId val="364442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442016"/>
        <c:axId val="364442408"/>
      </c:lineChart>
      <c:dateAx>
        <c:axId val="364442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4442408"/>
        <c:crosses val="autoZero"/>
        <c:auto val="1"/>
        <c:lblOffset val="100"/>
        <c:baseTimeUnit val="years"/>
      </c:dateAx>
      <c:valAx>
        <c:axId val="364442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4442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443584"/>
        <c:axId val="364976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443584"/>
        <c:axId val="364976144"/>
      </c:lineChart>
      <c:dateAx>
        <c:axId val="364443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4976144"/>
        <c:crosses val="autoZero"/>
        <c:auto val="1"/>
        <c:lblOffset val="100"/>
        <c:baseTimeUnit val="years"/>
      </c:dateAx>
      <c:valAx>
        <c:axId val="364976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4443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977320"/>
        <c:axId val="36497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977320"/>
        <c:axId val="364977712"/>
      </c:lineChart>
      <c:dateAx>
        <c:axId val="364977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4977712"/>
        <c:crosses val="autoZero"/>
        <c:auto val="1"/>
        <c:lblOffset val="100"/>
        <c:baseTimeUnit val="years"/>
      </c:dateAx>
      <c:valAx>
        <c:axId val="364977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4977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1149.77</c:v>
                </c:pt>
                <c:pt idx="1">
                  <c:v>974.9</c:v>
                </c:pt>
                <c:pt idx="2">
                  <c:v>766.67</c:v>
                </c:pt>
                <c:pt idx="3">
                  <c:v>800.79</c:v>
                </c:pt>
                <c:pt idx="4">
                  <c:v>751.99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978888"/>
        <c:axId val="364979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825.66</c:v>
                </c:pt>
                <c:pt idx="1">
                  <c:v>799.41</c:v>
                </c:pt>
                <c:pt idx="2">
                  <c:v>701.33</c:v>
                </c:pt>
                <c:pt idx="3">
                  <c:v>663.76</c:v>
                </c:pt>
                <c:pt idx="4">
                  <c:v>566.35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978888"/>
        <c:axId val="364979280"/>
      </c:lineChart>
      <c:dateAx>
        <c:axId val="364978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4979280"/>
        <c:crosses val="autoZero"/>
        <c:auto val="1"/>
        <c:lblOffset val="100"/>
        <c:baseTimeUnit val="years"/>
      </c:dateAx>
      <c:valAx>
        <c:axId val="364979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4978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19.78</c:v>
                </c:pt>
                <c:pt idx="1">
                  <c:v>22.73</c:v>
                </c:pt>
                <c:pt idx="2">
                  <c:v>25.67</c:v>
                </c:pt>
                <c:pt idx="3">
                  <c:v>23.23</c:v>
                </c:pt>
                <c:pt idx="4">
                  <c:v>28.07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107608"/>
        <c:axId val="36510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53.57</c:v>
                </c:pt>
                <c:pt idx="1">
                  <c:v>51.57</c:v>
                </c:pt>
                <c:pt idx="2">
                  <c:v>53.48</c:v>
                </c:pt>
                <c:pt idx="3">
                  <c:v>53.76</c:v>
                </c:pt>
                <c:pt idx="4">
                  <c:v>52.27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107608"/>
        <c:axId val="365108000"/>
      </c:lineChart>
      <c:dateAx>
        <c:axId val="365107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5108000"/>
        <c:crosses val="autoZero"/>
        <c:auto val="1"/>
        <c:lblOffset val="100"/>
        <c:baseTimeUnit val="years"/>
      </c:dateAx>
      <c:valAx>
        <c:axId val="36510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5107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738.79</c:v>
                </c:pt>
                <c:pt idx="1">
                  <c:v>670.64</c:v>
                </c:pt>
                <c:pt idx="2">
                  <c:v>700.97</c:v>
                </c:pt>
                <c:pt idx="3">
                  <c:v>688.47</c:v>
                </c:pt>
                <c:pt idx="4">
                  <c:v>574.52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109568"/>
        <c:axId val="365109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275.01</c:v>
                </c:pt>
                <c:pt idx="1">
                  <c:v>282.5</c:v>
                </c:pt>
                <c:pt idx="2">
                  <c:v>277.29000000000002</c:v>
                </c:pt>
                <c:pt idx="3">
                  <c:v>275.25</c:v>
                </c:pt>
                <c:pt idx="4">
                  <c:v>291.01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109568"/>
        <c:axId val="365109960"/>
      </c:lineChart>
      <c:dateAx>
        <c:axId val="365109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5109960"/>
        <c:crosses val="autoZero"/>
        <c:auto val="1"/>
        <c:lblOffset val="100"/>
        <c:baseTimeUnit val="years"/>
      </c:dateAx>
      <c:valAx>
        <c:axId val="365109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5109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【559.52】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AD9" sqref="AD9:AJ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愛媛県　今治市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個別排水処理</v>
      </c>
      <c r="Q8" s="48"/>
      <c r="R8" s="48"/>
      <c r="S8" s="48"/>
      <c r="T8" s="48"/>
      <c r="U8" s="48"/>
      <c r="V8" s="48"/>
      <c r="W8" s="48" t="str">
        <f>データ!L6</f>
        <v>L2</v>
      </c>
      <c r="X8" s="48"/>
      <c r="Y8" s="48"/>
      <c r="Z8" s="48"/>
      <c r="AA8" s="48"/>
      <c r="AB8" s="48"/>
      <c r="AC8" s="48"/>
      <c r="AD8" s="49" t="s">
        <v>125</v>
      </c>
      <c r="AE8" s="49"/>
      <c r="AF8" s="49"/>
      <c r="AG8" s="49"/>
      <c r="AH8" s="49"/>
      <c r="AI8" s="49"/>
      <c r="AJ8" s="49"/>
      <c r="AK8" s="4"/>
      <c r="AL8" s="50">
        <f>データ!S6</f>
        <v>163481</v>
      </c>
      <c r="AM8" s="50"/>
      <c r="AN8" s="50"/>
      <c r="AO8" s="50"/>
      <c r="AP8" s="50"/>
      <c r="AQ8" s="50"/>
      <c r="AR8" s="50"/>
      <c r="AS8" s="50"/>
      <c r="AT8" s="45">
        <f>データ!T6</f>
        <v>419.14</v>
      </c>
      <c r="AU8" s="45"/>
      <c r="AV8" s="45"/>
      <c r="AW8" s="45"/>
      <c r="AX8" s="45"/>
      <c r="AY8" s="45"/>
      <c r="AZ8" s="45"/>
      <c r="BA8" s="45"/>
      <c r="BB8" s="45">
        <f>データ!U6</f>
        <v>390.04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0.04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2741</v>
      </c>
      <c r="AE10" s="50"/>
      <c r="AF10" s="50"/>
      <c r="AG10" s="50"/>
      <c r="AH10" s="50"/>
      <c r="AI10" s="50"/>
      <c r="AJ10" s="50"/>
      <c r="AK10" s="2"/>
      <c r="AL10" s="50">
        <f>データ!V6</f>
        <v>73</v>
      </c>
      <c r="AM10" s="50"/>
      <c r="AN10" s="50"/>
      <c r="AO10" s="50"/>
      <c r="AP10" s="50"/>
      <c r="AQ10" s="50"/>
      <c r="AR10" s="50"/>
      <c r="AS10" s="50"/>
      <c r="AT10" s="45">
        <f>データ!W6</f>
        <v>0.01</v>
      </c>
      <c r="AU10" s="45"/>
      <c r="AV10" s="45"/>
      <c r="AW10" s="45"/>
      <c r="AX10" s="45"/>
      <c r="AY10" s="45"/>
      <c r="AZ10" s="45"/>
      <c r="BA10" s="45"/>
      <c r="BB10" s="45">
        <f>データ!X6</f>
        <v>7300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124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123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122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【559.52】</v>
      </c>
      <c r="I86" s="26" t="str">
        <f>データ!CA6</f>
        <v>【52.20】</v>
      </c>
      <c r="J86" s="26" t="str">
        <f>データ!CL6</f>
        <v>【295.20】</v>
      </c>
      <c r="K86" s="26" t="str">
        <f>データ!CW6</f>
        <v>【122.90】</v>
      </c>
      <c r="L86" s="26" t="str">
        <f>データ!DH6</f>
        <v>【81.31】</v>
      </c>
      <c r="M86" s="26" t="s">
        <v>56</v>
      </c>
      <c r="N86" s="26" t="s">
        <v>56</v>
      </c>
      <c r="O86" s="26" t="str">
        <f>データ!EO6</f>
        <v>【-】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382027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愛媛県　今治市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0.04</v>
      </c>
      <c r="Q6" s="34">
        <f t="shared" si="3"/>
        <v>100</v>
      </c>
      <c r="R6" s="34">
        <f t="shared" si="3"/>
        <v>2741</v>
      </c>
      <c r="S6" s="34">
        <f t="shared" si="3"/>
        <v>163481</v>
      </c>
      <c r="T6" s="34">
        <f t="shared" si="3"/>
        <v>419.14</v>
      </c>
      <c r="U6" s="34">
        <f t="shared" si="3"/>
        <v>390.04</v>
      </c>
      <c r="V6" s="34">
        <f t="shared" si="3"/>
        <v>73</v>
      </c>
      <c r="W6" s="34">
        <f t="shared" si="3"/>
        <v>0.01</v>
      </c>
      <c r="X6" s="34">
        <f t="shared" si="3"/>
        <v>7300</v>
      </c>
      <c r="Y6" s="35">
        <f>IF(Y7="",NA(),Y7)</f>
        <v>69.459999999999994</v>
      </c>
      <c r="Z6" s="35">
        <f t="shared" ref="Z6:AH6" si="4">IF(Z7="",NA(),Z7)</f>
        <v>68.09</v>
      </c>
      <c r="AA6" s="35">
        <f t="shared" si="4"/>
        <v>68.650000000000006</v>
      </c>
      <c r="AB6" s="35">
        <f t="shared" si="4"/>
        <v>67.680000000000007</v>
      </c>
      <c r="AC6" s="35">
        <f t="shared" si="4"/>
        <v>66.849999999999994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1149.77</v>
      </c>
      <c r="BG6" s="35">
        <f t="shared" ref="BG6:BO6" si="7">IF(BG7="",NA(),BG7)</f>
        <v>974.9</v>
      </c>
      <c r="BH6" s="35">
        <f t="shared" si="7"/>
        <v>766.67</v>
      </c>
      <c r="BI6" s="35">
        <f t="shared" si="7"/>
        <v>800.79</v>
      </c>
      <c r="BJ6" s="35">
        <f t="shared" si="7"/>
        <v>751.99</v>
      </c>
      <c r="BK6" s="35">
        <f t="shared" si="7"/>
        <v>825.66</v>
      </c>
      <c r="BL6" s="35">
        <f t="shared" si="7"/>
        <v>799.41</v>
      </c>
      <c r="BM6" s="35">
        <f t="shared" si="7"/>
        <v>701.33</v>
      </c>
      <c r="BN6" s="35">
        <f t="shared" si="7"/>
        <v>663.76</v>
      </c>
      <c r="BO6" s="35">
        <f t="shared" si="7"/>
        <v>566.35</v>
      </c>
      <c r="BP6" s="34" t="str">
        <f>IF(BP7="","",IF(BP7="-","【-】","【"&amp;SUBSTITUTE(TEXT(BP7,"#,##0.00"),"-","△")&amp;"】"))</f>
        <v>【559.52】</v>
      </c>
      <c r="BQ6" s="35">
        <f>IF(BQ7="",NA(),BQ7)</f>
        <v>19.78</v>
      </c>
      <c r="BR6" s="35">
        <f t="shared" ref="BR6:BZ6" si="8">IF(BR7="",NA(),BR7)</f>
        <v>22.73</v>
      </c>
      <c r="BS6" s="35">
        <f t="shared" si="8"/>
        <v>25.67</v>
      </c>
      <c r="BT6" s="35">
        <f t="shared" si="8"/>
        <v>23.23</v>
      </c>
      <c r="BU6" s="35">
        <f t="shared" si="8"/>
        <v>28.07</v>
      </c>
      <c r="BV6" s="35">
        <f t="shared" si="8"/>
        <v>53.57</v>
      </c>
      <c r="BW6" s="35">
        <f t="shared" si="8"/>
        <v>51.57</v>
      </c>
      <c r="BX6" s="35">
        <f t="shared" si="8"/>
        <v>53.48</v>
      </c>
      <c r="BY6" s="35">
        <f t="shared" si="8"/>
        <v>53.76</v>
      </c>
      <c r="BZ6" s="35">
        <f t="shared" si="8"/>
        <v>52.27</v>
      </c>
      <c r="CA6" s="34" t="str">
        <f>IF(CA7="","",IF(CA7="-","【-】","【"&amp;SUBSTITUTE(TEXT(CA7,"#,##0.00"),"-","△")&amp;"】"))</f>
        <v>【52.20】</v>
      </c>
      <c r="CB6" s="35">
        <f>IF(CB7="",NA(),CB7)</f>
        <v>738.79</v>
      </c>
      <c r="CC6" s="35">
        <f t="shared" ref="CC6:CK6" si="9">IF(CC7="",NA(),CC7)</f>
        <v>670.64</v>
      </c>
      <c r="CD6" s="35">
        <f t="shared" si="9"/>
        <v>700.97</v>
      </c>
      <c r="CE6" s="35">
        <f t="shared" si="9"/>
        <v>688.47</v>
      </c>
      <c r="CF6" s="35">
        <f t="shared" si="9"/>
        <v>574.52</v>
      </c>
      <c r="CG6" s="35">
        <f t="shared" si="9"/>
        <v>275.01</v>
      </c>
      <c r="CH6" s="35">
        <f t="shared" si="9"/>
        <v>282.5</v>
      </c>
      <c r="CI6" s="35">
        <f t="shared" si="9"/>
        <v>277.29000000000002</v>
      </c>
      <c r="CJ6" s="35">
        <f t="shared" si="9"/>
        <v>275.25</v>
      </c>
      <c r="CK6" s="35">
        <f t="shared" si="9"/>
        <v>291.01</v>
      </c>
      <c r="CL6" s="34" t="str">
        <f>IF(CL7="","",IF(CL7="-","【-】","【"&amp;SUBSTITUTE(TEXT(CL7,"#,##0.00"),"-","△")&amp;"】"))</f>
        <v>【295.20】</v>
      </c>
      <c r="CM6" s="35">
        <f>IF(CM7="",NA(),CM7)</f>
        <v>21.05</v>
      </c>
      <c r="CN6" s="35">
        <f t="shared" ref="CN6:CV6" si="10">IF(CN7="",NA(),CN7)</f>
        <v>22.81</v>
      </c>
      <c r="CO6" s="35">
        <f t="shared" si="10"/>
        <v>22.81</v>
      </c>
      <c r="CP6" s="35">
        <f t="shared" si="10"/>
        <v>22.81</v>
      </c>
      <c r="CQ6" s="35">
        <f t="shared" si="10"/>
        <v>22.81</v>
      </c>
      <c r="CR6" s="35">
        <f t="shared" si="10"/>
        <v>45.33</v>
      </c>
      <c r="CS6" s="35">
        <f t="shared" si="10"/>
        <v>48.69</v>
      </c>
      <c r="CT6" s="35">
        <f t="shared" si="10"/>
        <v>52.52</v>
      </c>
      <c r="CU6" s="35">
        <f t="shared" si="10"/>
        <v>54.14</v>
      </c>
      <c r="CV6" s="35">
        <f t="shared" si="10"/>
        <v>132.99</v>
      </c>
      <c r="CW6" s="34" t="str">
        <f>IF(CW7="","",IF(CW7="-","【-】","【"&amp;SUBSTITUTE(TEXT(CW7,"#,##0.00"),"-","△")&amp;"】"))</f>
        <v>【122.90】</v>
      </c>
      <c r="CX6" s="35">
        <f>IF(CX7="",NA(),CX7)</f>
        <v>75.61</v>
      </c>
      <c r="CY6" s="35">
        <f t="shared" ref="CY6:DG6" si="11">IF(CY7="",NA(),CY7)</f>
        <v>75</v>
      </c>
      <c r="CZ6" s="35">
        <f t="shared" si="11"/>
        <v>86.75</v>
      </c>
      <c r="DA6" s="35">
        <f t="shared" si="11"/>
        <v>82.67</v>
      </c>
      <c r="DB6" s="35">
        <f t="shared" si="11"/>
        <v>82.19</v>
      </c>
      <c r="DC6" s="35">
        <f t="shared" si="11"/>
        <v>87.3</v>
      </c>
      <c r="DD6" s="35">
        <f t="shared" si="11"/>
        <v>87.42</v>
      </c>
      <c r="DE6" s="35">
        <f t="shared" si="11"/>
        <v>84.94</v>
      </c>
      <c r="DF6" s="35">
        <f t="shared" si="11"/>
        <v>84.69</v>
      </c>
      <c r="DG6" s="35">
        <f t="shared" si="11"/>
        <v>82.94</v>
      </c>
      <c r="DH6" s="34" t="str">
        <f>IF(DH7="","",IF(DH7="-","【-】","【"&amp;SUBSTITUTE(TEXT(DH7,"#,##0.00"),"-","△")&amp;"】"))</f>
        <v>【81.31】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>
      <c r="A7" s="28"/>
      <c r="B7" s="37">
        <v>2016</v>
      </c>
      <c r="C7" s="37">
        <v>382027</v>
      </c>
      <c r="D7" s="37">
        <v>47</v>
      </c>
      <c r="E7" s="37">
        <v>18</v>
      </c>
      <c r="F7" s="37">
        <v>1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0.04</v>
      </c>
      <c r="Q7" s="38">
        <v>100</v>
      </c>
      <c r="R7" s="38">
        <v>2741</v>
      </c>
      <c r="S7" s="38">
        <v>163481</v>
      </c>
      <c r="T7" s="38">
        <v>419.14</v>
      </c>
      <c r="U7" s="38">
        <v>390.04</v>
      </c>
      <c r="V7" s="38">
        <v>73</v>
      </c>
      <c r="W7" s="38">
        <v>0.01</v>
      </c>
      <c r="X7" s="38">
        <v>7300</v>
      </c>
      <c r="Y7" s="38">
        <v>69.459999999999994</v>
      </c>
      <c r="Z7" s="38">
        <v>68.09</v>
      </c>
      <c r="AA7" s="38">
        <v>68.650000000000006</v>
      </c>
      <c r="AB7" s="38">
        <v>67.680000000000007</v>
      </c>
      <c r="AC7" s="38">
        <v>66.849999999999994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1149.77</v>
      </c>
      <c r="BG7" s="38">
        <v>974.9</v>
      </c>
      <c r="BH7" s="38">
        <v>766.67</v>
      </c>
      <c r="BI7" s="38">
        <v>800.79</v>
      </c>
      <c r="BJ7" s="38">
        <v>751.99</v>
      </c>
      <c r="BK7" s="38">
        <v>825.66</v>
      </c>
      <c r="BL7" s="38">
        <v>799.41</v>
      </c>
      <c r="BM7" s="38">
        <v>701.33</v>
      </c>
      <c r="BN7" s="38">
        <v>663.76</v>
      </c>
      <c r="BO7" s="38">
        <v>566.35</v>
      </c>
      <c r="BP7" s="38">
        <v>559.52</v>
      </c>
      <c r="BQ7" s="38">
        <v>19.78</v>
      </c>
      <c r="BR7" s="38">
        <v>22.73</v>
      </c>
      <c r="BS7" s="38">
        <v>25.67</v>
      </c>
      <c r="BT7" s="38">
        <v>23.23</v>
      </c>
      <c r="BU7" s="38">
        <v>28.07</v>
      </c>
      <c r="BV7" s="38">
        <v>53.57</v>
      </c>
      <c r="BW7" s="38">
        <v>51.57</v>
      </c>
      <c r="BX7" s="38">
        <v>53.48</v>
      </c>
      <c r="BY7" s="38">
        <v>53.76</v>
      </c>
      <c r="BZ7" s="38">
        <v>52.27</v>
      </c>
      <c r="CA7" s="38">
        <v>52.2</v>
      </c>
      <c r="CB7" s="38">
        <v>738.79</v>
      </c>
      <c r="CC7" s="38">
        <v>670.64</v>
      </c>
      <c r="CD7" s="38">
        <v>700.97</v>
      </c>
      <c r="CE7" s="38">
        <v>688.47</v>
      </c>
      <c r="CF7" s="38">
        <v>574.52</v>
      </c>
      <c r="CG7" s="38">
        <v>275.01</v>
      </c>
      <c r="CH7" s="38">
        <v>282.5</v>
      </c>
      <c r="CI7" s="38">
        <v>277.29000000000002</v>
      </c>
      <c r="CJ7" s="38">
        <v>275.25</v>
      </c>
      <c r="CK7" s="38">
        <v>291.01</v>
      </c>
      <c r="CL7" s="38">
        <v>295.2</v>
      </c>
      <c r="CM7" s="38">
        <v>21.05</v>
      </c>
      <c r="CN7" s="38">
        <v>22.81</v>
      </c>
      <c r="CO7" s="38">
        <v>22.81</v>
      </c>
      <c r="CP7" s="38">
        <v>22.81</v>
      </c>
      <c r="CQ7" s="38">
        <v>22.81</v>
      </c>
      <c r="CR7" s="38">
        <v>45.33</v>
      </c>
      <c r="CS7" s="38">
        <v>48.69</v>
      </c>
      <c r="CT7" s="38">
        <v>52.52</v>
      </c>
      <c r="CU7" s="38">
        <v>54.14</v>
      </c>
      <c r="CV7" s="38">
        <v>132.99</v>
      </c>
      <c r="CW7" s="38">
        <v>122.9</v>
      </c>
      <c r="CX7" s="38">
        <v>75.61</v>
      </c>
      <c r="CY7" s="38">
        <v>75</v>
      </c>
      <c r="CZ7" s="38">
        <v>86.75</v>
      </c>
      <c r="DA7" s="38">
        <v>82.67</v>
      </c>
      <c r="DB7" s="38">
        <v>82.19</v>
      </c>
      <c r="DC7" s="38">
        <v>87.3</v>
      </c>
      <c r="DD7" s="38">
        <v>87.42</v>
      </c>
      <c r="DE7" s="38">
        <v>84.94</v>
      </c>
      <c r="DF7" s="38">
        <v>84.69</v>
      </c>
      <c r="DG7" s="38">
        <v>82.94</v>
      </c>
      <c r="DH7" s="38">
        <v>81.31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115</v>
      </c>
      <c r="EF7" s="38" t="s">
        <v>115</v>
      </c>
      <c r="EG7" s="38" t="s">
        <v>115</v>
      </c>
      <c r="EH7" s="38" t="s">
        <v>115</v>
      </c>
      <c r="EI7" s="38" t="s">
        <v>115</v>
      </c>
      <c r="EJ7" s="38" t="s">
        <v>115</v>
      </c>
      <c r="EK7" s="38" t="s">
        <v>115</v>
      </c>
      <c r="EL7" s="38" t="s">
        <v>115</v>
      </c>
      <c r="EM7" s="38" t="s">
        <v>115</v>
      </c>
      <c r="EN7" s="38" t="s">
        <v>115</v>
      </c>
      <c r="EO7" s="38" t="s">
        <v>115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work</cp:lastModifiedBy>
  <dcterms:created xsi:type="dcterms:W3CDTF">2017-12-25T02:44:07Z</dcterms:created>
  <dcterms:modified xsi:type="dcterms:W3CDTF">2018-02-06T12:03:55Z</dcterms:modified>
  <cp:category/>
</cp:coreProperties>
</file>