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下水道業務課\下水道業務課\庶務係（担当）\他課提出\財政課\H29\H30.1.30公営企業】公営企業に係る「経営比較分析表」の分析について\提出用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W10" i="4"/>
  <c r="I10" i="4"/>
  <c r="B10" i="4"/>
  <c r="BB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<sst xmlns="http://schemas.openxmlformats.org/spreadsheetml/2006/main" count="251" uniqueCount="125">
  <si>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</si>
  <si>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</si>
  <si>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</si>
  <si>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</si>
  <si>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</si>
  <si>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</si>
  <si>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</si>
  <si>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</si>
  <si>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</si>
  <si>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</si>
  <si>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</si>
  <si>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</si>
  <si>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</si>
  <si>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</si>
  <si>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</si>
  <si>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</si>
  <si>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</si>
  <si>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</si>
  <si>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</si>
  <si>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</si>
  <si>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</si>
  <si>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</si>
  <si>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</si>
  <si>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</si>
  <si>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</si>
  <si>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</si>
  <si>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</si>
  <si>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</si>
  <si>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</si>
  <si>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</si>
  <si>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</si>
  <si>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</si>
  <si>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</si>
  <si>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</si>
  <si>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</si>
  <si>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</si>
  <si>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</si>
  <si>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</si>
  <si>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</si>
  <si>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</si>
  <si>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</si>
  <si>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</si>
  <si>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</si>
  <si>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</si>
  <si>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</si>
  <si>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</si>
  <si>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</si>
  <si>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</si>
  <si>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</si>
  <si>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</si>
  <si>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</si>
  <si>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</si>
  <si>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</si>
  <si>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</si>
  <si>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</si>
  <si>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</si>
  <si>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</si>
  <si>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</si>
  <si>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</si>
  <si>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</si>
  <si>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</si>
  <si>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</si>
  <si>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</si>
  <si>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</si>
  <si>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</si>
  <si>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</si>
  <si>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</si>
  <si>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</si>
  <si>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</si>
  <si>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</si>
  <si>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</si>
  <si>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</si>
  <si>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</si>
  <si>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</si>
  <si>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</si>
  <si>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</si>
  <si>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</si>
  <si>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</si>
  <si>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</si>
  <si>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</si>
  <si>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</si>
  <si>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</si>
  <si>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</si>
  <si>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</si>
  <si>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</si>
  <si>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</si>
  <si>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</si>
  <si>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</si>
  <si>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</si>
  <si>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</si>
  <si>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</si>
  <si>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</si>
  <si>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</si>
  <si>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</si>
  <si>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</si>
  <si>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</si>
  <si>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</si>
  <si>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</si>
  <si>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</si>
  <si>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</si>
  <si>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</si>
  <si>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</si>
  <si>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</si>
  <si>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</si>
  <si>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</si>
  <si>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</si>
  <si>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</si>
  <si>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</si>
  <si>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</si>
  <si>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愛媛県　今治市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</si>
  <si>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</si>
  <si>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</si>
  <si>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</si>
  <si>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</si>
  <si>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</si>
  <si>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</si>
  <si>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</si>
  <si>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</si>
  <si>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</si>
  <si>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</si>
  <si>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</si>
  <si>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整備事業は完了しているため、地方債償還金については逓減することから、汚水処理費用についても逓減していくと考えている。
　また、資産の老朽化や人口減少等に伴う料金収入の減少に対応するため、平成28年度に策定した経営戦略に沿って、経営基盤強化と財政マネジメントの向上に努めてまいりたい。</t>
    <rPh sb="133" eb="134">
      <t>ツト</t>
    </rPh>
    <phoneticPr fontId="4"/>
  </si>
  <si>
    <t>　整備事業は完成しており、大規模な改修等も行っていないが、整備地区が島嶼部の小集落を中心とした過疎地域であるため、特に人口減少の影響を大きく受けている。また、公共下水道事業の料金体系に準じた料金設定にしているものの、汚水処理原価が高いため、⑤の経費回収率については、類似団体平均値と比べて低くなっている。
　企業債残高については逓減しているため、企業債残高対事業規模比率は改善傾向にあるが、類似団体平均値を大きく上回っている。
　人口減少や節水機器の普及、社会情勢の変化による上水道使用量の減少等により施設利用率は、類似団体平均値と比べて低くなっているが、水洗化率については、類似団体平均値と比べて高くなっている。</t>
    <phoneticPr fontId="4"/>
  </si>
  <si>
    <t>　供用開始から10年が経過し、ブロアの故障等があるが、修繕や取替で対応している。</t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</si>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</sst>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944688"/>
        <c:axId val="22205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44688"/>
        <c:axId val="222051104"/>
      </c:lineChart>
      <c:dateAx>
        <c:axId val="22094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051104"/>
        <c:crosses val="autoZero"/>
        <c:auto val="1"/>
        <c:lblOffset val="100"/>
        <c:baseTimeUnit val="years"/>
      </c:dateAx>
      <c:valAx>
        <c:axId val="22205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094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66.03</c:v>
                </c:pt>
                <c:pt idx="1">
                  <c:v>63.76</c:v>
                </c:pt>
                <c:pt idx="2">
                  <c:v>66.59</c:v>
                </c:pt>
                <c:pt idx="3">
                  <c:v>64.819999999999993</c:v>
                </c:pt>
                <c:pt idx="4">
                  <c:v>66.44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052280"/>
        <c:axId val="22205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52280"/>
        <c:axId val="222052672"/>
      </c:lineChart>
      <c:dateAx>
        <c:axId val="222052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052672"/>
        <c:crosses val="autoZero"/>
        <c:auto val="1"/>
        <c:lblOffset val="100"/>
        <c:baseTimeUnit val="years"/>
      </c:dateAx>
      <c:valAx>
        <c:axId val="22205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2052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053848"/>
        <c:axId val="22205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53848"/>
        <c:axId val="222054240"/>
      </c:lineChart>
      <c:dateAx>
        <c:axId val="222053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054240"/>
        <c:crosses val="autoZero"/>
        <c:auto val="1"/>
        <c:lblOffset val="100"/>
        <c:baseTimeUnit val="years"/>
      </c:dateAx>
      <c:valAx>
        <c:axId val="22205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2053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18896"/>
        <c:axId val="222719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18896"/>
        <c:axId val="222719288"/>
      </c:lineChart>
      <c:dateAx>
        <c:axId val="22271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719288"/>
        <c:crosses val="autoZero"/>
        <c:auto val="1"/>
        <c:lblOffset val="100"/>
        <c:baseTimeUnit val="years"/>
      </c:dateAx>
      <c:valAx>
        <c:axId val="222719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271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551968"/>
        <c:axId val="222552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51968"/>
        <c:axId val="222552360"/>
      </c:lineChart>
      <c:dateAx>
        <c:axId val="22255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552360"/>
        <c:crosses val="autoZero"/>
        <c:auto val="1"/>
        <c:lblOffset val="100"/>
        <c:baseTimeUnit val="years"/>
      </c:dateAx>
      <c:valAx>
        <c:axId val="222552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255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18504"/>
        <c:axId val="22271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18504"/>
        <c:axId val="222718112"/>
      </c:lineChart>
      <c:dateAx>
        <c:axId val="222718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718112"/>
        <c:crosses val="autoZero"/>
        <c:auto val="1"/>
        <c:lblOffset val="100"/>
        <c:baseTimeUnit val="years"/>
      </c:dateAx>
      <c:valAx>
        <c:axId val="22271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2718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1728.21</c:v>
                </c:pt>
                <c:pt idx="1">
                  <c:v>1538.6</c:v>
                </c:pt>
                <c:pt idx="2">
                  <c:v>1526.98</c:v>
                </c:pt>
                <c:pt idx="3">
                  <c:v>1369.72</c:v>
                </c:pt>
                <c:pt idx="4">
                  <c:v>1228.7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553536"/>
        <c:axId val="222553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53536"/>
        <c:axId val="222553928"/>
      </c:lineChart>
      <c:dateAx>
        <c:axId val="22255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553928"/>
        <c:crosses val="autoZero"/>
        <c:auto val="1"/>
        <c:lblOffset val="100"/>
        <c:baseTimeUnit val="years"/>
      </c:dateAx>
      <c:valAx>
        <c:axId val="222553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255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14.98</c:v>
                </c:pt>
                <c:pt idx="1">
                  <c:v>15.06</c:v>
                </c:pt>
                <c:pt idx="2">
                  <c:v>12.18</c:v>
                </c:pt>
                <c:pt idx="3">
                  <c:v>12.87</c:v>
                </c:pt>
                <c:pt idx="4">
                  <c:v>14.83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20464"/>
        <c:axId val="22255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20464"/>
        <c:axId val="222555104"/>
      </c:lineChart>
      <c:dateAx>
        <c:axId val="22272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555104"/>
        <c:crosses val="autoZero"/>
        <c:auto val="1"/>
        <c:lblOffset val="100"/>
        <c:baseTimeUnit val="years"/>
      </c:dateAx>
      <c:valAx>
        <c:axId val="222555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2720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977.31</c:v>
                </c:pt>
                <c:pt idx="1">
                  <c:v>1010.89</c:v>
                </c:pt>
                <c:pt idx="2">
                  <c:v>1361.45</c:v>
                </c:pt>
                <c:pt idx="3">
                  <c:v>1232.79</c:v>
                </c:pt>
                <c:pt idx="4">
                  <c:v>1118.53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84864"/>
        <c:axId val="223085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84864"/>
        <c:axId val="223085256"/>
      </c:lineChart>
      <c:dateAx>
        <c:axId val="22308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085256"/>
        <c:crosses val="autoZero"/>
        <c:auto val="1"/>
        <c:lblOffset val="100"/>
        <c:baseTimeUnit val="years"/>
      </c:dateAx>
      <c:valAx>
        <c:axId val="223085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084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22.81</c:v>
                </c:pt>
                <c:pt idx="1">
                  <c:v>22.81</c:v>
                </c:pt>
                <c:pt idx="2">
                  <c:v>19.64</c:v>
                </c:pt>
                <c:pt idx="3">
                  <c:v>21.43</c:v>
                </c:pt>
                <c:pt idx="4">
                  <c:v>19.64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86432"/>
        <c:axId val="223086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86432"/>
        <c:axId val="223086824"/>
      </c:lineChart>
      <c:dateAx>
        <c:axId val="22308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086824"/>
        <c:crosses val="autoZero"/>
        <c:auto val="1"/>
        <c:lblOffset val="100"/>
        <c:baseTimeUnit val="years"/>
      </c:dateAx>
      <c:valAx>
        <c:axId val="223086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08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89.86</c:v>
                </c:pt>
                <c:pt idx="1">
                  <c:v>96.83</c:v>
                </c:pt>
                <c:pt idx="2">
                  <c:v>93.65</c:v>
                </c:pt>
                <c:pt idx="3">
                  <c:v>92.54</c:v>
                </c:pt>
                <c:pt idx="4">
                  <c:v>98.31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88000"/>
        <c:axId val="222919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88000"/>
        <c:axId val="222919848"/>
      </c:lineChart>
      <c:dateAx>
        <c:axId val="22308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2919848"/>
        <c:crosses val="autoZero"/>
        <c:auto val="1"/>
        <c:lblOffset val="100"/>
        <c:baseTimeUnit val="years"/>
      </c:dateAx>
      <c:valAx>
        <c:axId val="222919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08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愛媛県　今治市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特定地域生活排水処理</v>
      </c>
      <c r="Q8" s="48"/>
      <c r="R8" s="48"/>
      <c r="S8" s="48"/>
      <c r="T8" s="48"/>
      <c r="U8" s="48"/>
      <c r="V8" s="48"/>
      <c r="W8" s="48" t="str">
        <f>データ!L6</f>
        <v>K3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163481</v>
      </c>
      <c r="AM8" s="50"/>
      <c r="AN8" s="50"/>
      <c r="AO8" s="50"/>
      <c r="AP8" s="50"/>
      <c r="AQ8" s="50"/>
      <c r="AR8" s="50"/>
      <c r="AS8" s="50"/>
      <c r="AT8" s="45">
        <f>データ!T6</f>
        <v>419.14</v>
      </c>
      <c r="AU8" s="45"/>
      <c r="AV8" s="45"/>
      <c r="AW8" s="45"/>
      <c r="AX8" s="45"/>
      <c r="AY8" s="45"/>
      <c r="AZ8" s="45"/>
      <c r="BA8" s="45"/>
      <c r="BB8" s="45">
        <f>データ!U6</f>
        <v>390.04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0.04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2741</v>
      </c>
      <c r="AE10" s="50"/>
      <c r="AF10" s="50"/>
      <c r="AG10" s="50"/>
      <c r="AH10" s="50"/>
      <c r="AI10" s="50"/>
      <c r="AJ10" s="50"/>
      <c r="AK10" s="2"/>
      <c r="AL10" s="50">
        <f>データ!V6</f>
        <v>59</v>
      </c>
      <c r="AM10" s="50"/>
      <c r="AN10" s="50"/>
      <c r="AO10" s="50"/>
      <c r="AP10" s="50"/>
      <c r="AQ10" s="50"/>
      <c r="AR10" s="50"/>
      <c r="AS10" s="50"/>
      <c r="AT10" s="45">
        <f>データ!W6</f>
        <v>0.02</v>
      </c>
      <c r="AU10" s="45"/>
      <c r="AV10" s="45"/>
      <c r="AW10" s="45"/>
      <c r="AX10" s="45"/>
      <c r="AY10" s="45"/>
      <c r="AZ10" s="45"/>
      <c r="BA10" s="45"/>
      <c r="BB10" s="45">
        <f>データ!X6</f>
        <v>2950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121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55</v>
      </c>
      <c r="N86" s="26" t="s">
        <v>55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382027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愛媛県　今治市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0.04</v>
      </c>
      <c r="Q6" s="34">
        <f t="shared" si="3"/>
        <v>100</v>
      </c>
      <c r="R6" s="34">
        <f t="shared" si="3"/>
        <v>2741</v>
      </c>
      <c r="S6" s="34">
        <f t="shared" si="3"/>
        <v>163481</v>
      </c>
      <c r="T6" s="34">
        <f t="shared" si="3"/>
        <v>419.14</v>
      </c>
      <c r="U6" s="34">
        <f t="shared" si="3"/>
        <v>390.04</v>
      </c>
      <c r="V6" s="34">
        <f t="shared" si="3"/>
        <v>59</v>
      </c>
      <c r="W6" s="34">
        <f t="shared" si="3"/>
        <v>0.02</v>
      </c>
      <c r="X6" s="34">
        <f t="shared" si="3"/>
        <v>2950</v>
      </c>
      <c r="Y6" s="35">
        <f>IF(Y7="",NA(),Y7)</f>
        <v>66.03</v>
      </c>
      <c r="Z6" s="35">
        <f t="shared" ref="Z6:AH6" si="4">IF(Z7="",NA(),Z7)</f>
        <v>63.76</v>
      </c>
      <c r="AA6" s="35">
        <f t="shared" si="4"/>
        <v>66.59</v>
      </c>
      <c r="AB6" s="35">
        <f t="shared" si="4"/>
        <v>64.819999999999993</v>
      </c>
      <c r="AC6" s="35">
        <f t="shared" si="4"/>
        <v>66.44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1728.21</v>
      </c>
      <c r="BG6" s="35">
        <f t="shared" ref="BG6:BO6" si="7">IF(BG7="",NA(),BG7)</f>
        <v>1538.6</v>
      </c>
      <c r="BH6" s="35">
        <f t="shared" si="7"/>
        <v>1526.98</v>
      </c>
      <c r="BI6" s="35">
        <f t="shared" si="7"/>
        <v>1369.72</v>
      </c>
      <c r="BJ6" s="35">
        <f t="shared" si="7"/>
        <v>1228.7</v>
      </c>
      <c r="BK6" s="35">
        <f t="shared" si="7"/>
        <v>430.64</v>
      </c>
      <c r="BL6" s="35">
        <f t="shared" si="7"/>
        <v>446.63</v>
      </c>
      <c r="BM6" s="35">
        <f t="shared" si="7"/>
        <v>416.91</v>
      </c>
      <c r="BN6" s="35">
        <f t="shared" si="7"/>
        <v>392.19</v>
      </c>
      <c r="BO6" s="35">
        <f t="shared" si="7"/>
        <v>413.5</v>
      </c>
      <c r="BP6" s="34" t="str">
        <f>IF(BP7="","",IF(BP7="-","【-】","【"&amp;SUBSTITUTE(TEXT(BP7,"#,##0.00"),"-","△")&amp;"】"))</f>
        <v>【346.13】</v>
      </c>
      <c r="BQ6" s="35">
        <f>IF(BQ7="",NA(),BQ7)</f>
        <v>14.98</v>
      </c>
      <c r="BR6" s="35">
        <f t="shared" ref="BR6:BZ6" si="8">IF(BR7="",NA(),BR7)</f>
        <v>15.06</v>
      </c>
      <c r="BS6" s="35">
        <f t="shared" si="8"/>
        <v>12.18</v>
      </c>
      <c r="BT6" s="35">
        <f t="shared" si="8"/>
        <v>12.87</v>
      </c>
      <c r="BU6" s="35">
        <f t="shared" si="8"/>
        <v>14.83</v>
      </c>
      <c r="BV6" s="35">
        <f t="shared" si="8"/>
        <v>58.78</v>
      </c>
      <c r="BW6" s="35">
        <f t="shared" si="8"/>
        <v>58.53</v>
      </c>
      <c r="BX6" s="35">
        <f t="shared" si="8"/>
        <v>57.93</v>
      </c>
      <c r="BY6" s="35">
        <f t="shared" si="8"/>
        <v>57.03</v>
      </c>
      <c r="BZ6" s="35">
        <f t="shared" si="8"/>
        <v>55.84</v>
      </c>
      <c r="CA6" s="34" t="str">
        <f>IF(CA7="","",IF(CA7="-","【-】","【"&amp;SUBSTITUTE(TEXT(CA7,"#,##0.00"),"-","△")&amp;"】"))</f>
        <v>【59.83】</v>
      </c>
      <c r="CB6" s="35">
        <f>IF(CB7="",NA(),CB7)</f>
        <v>977.31</v>
      </c>
      <c r="CC6" s="35">
        <f t="shared" ref="CC6:CK6" si="9">IF(CC7="",NA(),CC7)</f>
        <v>1010.89</v>
      </c>
      <c r="CD6" s="35">
        <f t="shared" si="9"/>
        <v>1361.45</v>
      </c>
      <c r="CE6" s="35">
        <f t="shared" si="9"/>
        <v>1232.79</v>
      </c>
      <c r="CF6" s="35">
        <f t="shared" si="9"/>
        <v>1118.53</v>
      </c>
      <c r="CG6" s="35">
        <f t="shared" si="9"/>
        <v>257.02999999999997</v>
      </c>
      <c r="CH6" s="35">
        <f t="shared" si="9"/>
        <v>266.57</v>
      </c>
      <c r="CI6" s="35">
        <f t="shared" si="9"/>
        <v>276.93</v>
      </c>
      <c r="CJ6" s="35">
        <f t="shared" si="9"/>
        <v>283.73</v>
      </c>
      <c r="CK6" s="35">
        <f t="shared" si="9"/>
        <v>287.57</v>
      </c>
      <c r="CL6" s="34" t="str">
        <f>IF(CL7="","",IF(CL7="-","【-】","【"&amp;SUBSTITUTE(TEXT(CL7,"#,##0.00"),"-","△")&amp;"】"))</f>
        <v>【268.69】</v>
      </c>
      <c r="CM6" s="35">
        <f>IF(CM7="",NA(),CM7)</f>
        <v>22.81</v>
      </c>
      <c r="CN6" s="35">
        <f t="shared" ref="CN6:CV6" si="10">IF(CN7="",NA(),CN7)</f>
        <v>22.81</v>
      </c>
      <c r="CO6" s="35">
        <f t="shared" si="10"/>
        <v>19.64</v>
      </c>
      <c r="CP6" s="35">
        <f t="shared" si="10"/>
        <v>21.43</v>
      </c>
      <c r="CQ6" s="35">
        <f t="shared" si="10"/>
        <v>19.64</v>
      </c>
      <c r="CR6" s="35">
        <f t="shared" si="10"/>
        <v>61.93</v>
      </c>
      <c r="CS6" s="35">
        <f t="shared" si="10"/>
        <v>58.06</v>
      </c>
      <c r="CT6" s="35">
        <f t="shared" si="10"/>
        <v>59.08</v>
      </c>
      <c r="CU6" s="35">
        <f t="shared" si="10"/>
        <v>58.25</v>
      </c>
      <c r="CV6" s="35">
        <f t="shared" si="10"/>
        <v>61.55</v>
      </c>
      <c r="CW6" s="34" t="str">
        <f>IF(CW7="","",IF(CW7="-","【-】","【"&amp;SUBSTITUTE(TEXT(CW7,"#,##0.00"),"-","△")&amp;"】"))</f>
        <v>【61.71】</v>
      </c>
      <c r="CX6" s="35">
        <f>IF(CX7="",NA(),CX7)</f>
        <v>89.86</v>
      </c>
      <c r="CY6" s="35">
        <f t="shared" ref="CY6:DG6" si="11">IF(CY7="",NA(),CY7)</f>
        <v>96.83</v>
      </c>
      <c r="CZ6" s="35">
        <f t="shared" si="11"/>
        <v>93.65</v>
      </c>
      <c r="DA6" s="35">
        <f t="shared" si="11"/>
        <v>92.54</v>
      </c>
      <c r="DB6" s="35">
        <f t="shared" si="11"/>
        <v>98.31</v>
      </c>
      <c r="DC6" s="35">
        <f t="shared" si="11"/>
        <v>77.25</v>
      </c>
      <c r="DD6" s="35">
        <f t="shared" si="11"/>
        <v>75.790000000000006</v>
      </c>
      <c r="DE6" s="35">
        <f t="shared" si="11"/>
        <v>77.12</v>
      </c>
      <c r="DF6" s="35">
        <f t="shared" si="11"/>
        <v>68.150000000000006</v>
      </c>
      <c r="DG6" s="35">
        <f t="shared" si="11"/>
        <v>67.489999999999995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>
      <c r="A7" s="28"/>
      <c r="B7" s="37">
        <v>2016</v>
      </c>
      <c r="C7" s="37">
        <v>382027</v>
      </c>
      <c r="D7" s="37">
        <v>47</v>
      </c>
      <c r="E7" s="37">
        <v>18</v>
      </c>
      <c r="F7" s="37">
        <v>0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0.04</v>
      </c>
      <c r="Q7" s="38">
        <v>100</v>
      </c>
      <c r="R7" s="38">
        <v>2741</v>
      </c>
      <c r="S7" s="38">
        <v>163481</v>
      </c>
      <c r="T7" s="38">
        <v>419.14</v>
      </c>
      <c r="U7" s="38">
        <v>390.04</v>
      </c>
      <c r="V7" s="38">
        <v>59</v>
      </c>
      <c r="W7" s="38">
        <v>0.02</v>
      </c>
      <c r="X7" s="38">
        <v>2950</v>
      </c>
      <c r="Y7" s="38">
        <v>66.03</v>
      </c>
      <c r="Z7" s="38">
        <v>63.76</v>
      </c>
      <c r="AA7" s="38">
        <v>66.59</v>
      </c>
      <c r="AB7" s="38">
        <v>64.819999999999993</v>
      </c>
      <c r="AC7" s="38">
        <v>66.44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1728.21</v>
      </c>
      <c r="BG7" s="38">
        <v>1538.6</v>
      </c>
      <c r="BH7" s="38">
        <v>1526.98</v>
      </c>
      <c r="BI7" s="38">
        <v>1369.72</v>
      </c>
      <c r="BJ7" s="38">
        <v>1228.7</v>
      </c>
      <c r="BK7" s="38">
        <v>430.64</v>
      </c>
      <c r="BL7" s="38">
        <v>446.63</v>
      </c>
      <c r="BM7" s="38">
        <v>416.91</v>
      </c>
      <c r="BN7" s="38">
        <v>392.19</v>
      </c>
      <c r="BO7" s="38">
        <v>413.5</v>
      </c>
      <c r="BP7" s="38">
        <v>346.13</v>
      </c>
      <c r="BQ7" s="38">
        <v>14.98</v>
      </c>
      <c r="BR7" s="38">
        <v>15.06</v>
      </c>
      <c r="BS7" s="38">
        <v>12.18</v>
      </c>
      <c r="BT7" s="38">
        <v>12.87</v>
      </c>
      <c r="BU7" s="38">
        <v>14.83</v>
      </c>
      <c r="BV7" s="38">
        <v>58.78</v>
      </c>
      <c r="BW7" s="38">
        <v>58.53</v>
      </c>
      <c r="BX7" s="38">
        <v>57.93</v>
      </c>
      <c r="BY7" s="38">
        <v>57.03</v>
      </c>
      <c r="BZ7" s="38">
        <v>55.84</v>
      </c>
      <c r="CA7" s="38">
        <v>59.83</v>
      </c>
      <c r="CB7" s="38">
        <v>977.31</v>
      </c>
      <c r="CC7" s="38">
        <v>1010.89</v>
      </c>
      <c r="CD7" s="38">
        <v>1361.45</v>
      </c>
      <c r="CE7" s="38">
        <v>1232.79</v>
      </c>
      <c r="CF7" s="38">
        <v>1118.53</v>
      </c>
      <c r="CG7" s="38">
        <v>257.02999999999997</v>
      </c>
      <c r="CH7" s="38">
        <v>266.57</v>
      </c>
      <c r="CI7" s="38">
        <v>276.93</v>
      </c>
      <c r="CJ7" s="38">
        <v>283.73</v>
      </c>
      <c r="CK7" s="38">
        <v>287.57</v>
      </c>
      <c r="CL7" s="38">
        <v>268.69</v>
      </c>
      <c r="CM7" s="38">
        <v>22.81</v>
      </c>
      <c r="CN7" s="38">
        <v>22.81</v>
      </c>
      <c r="CO7" s="38">
        <v>19.64</v>
      </c>
      <c r="CP7" s="38">
        <v>21.43</v>
      </c>
      <c r="CQ7" s="38">
        <v>19.64</v>
      </c>
      <c r="CR7" s="38">
        <v>61.93</v>
      </c>
      <c r="CS7" s="38">
        <v>58.06</v>
      </c>
      <c r="CT7" s="38">
        <v>59.08</v>
      </c>
      <c r="CU7" s="38">
        <v>58.25</v>
      </c>
      <c r="CV7" s="38">
        <v>61.55</v>
      </c>
      <c r="CW7" s="38">
        <v>61.71</v>
      </c>
      <c r="CX7" s="38">
        <v>89.86</v>
      </c>
      <c r="CY7" s="38">
        <v>96.83</v>
      </c>
      <c r="CZ7" s="38">
        <v>93.65</v>
      </c>
      <c r="DA7" s="38">
        <v>92.54</v>
      </c>
      <c r="DB7" s="38">
        <v>98.31</v>
      </c>
      <c r="DC7" s="38">
        <v>77.25</v>
      </c>
      <c r="DD7" s="38">
        <v>75.790000000000006</v>
      </c>
      <c r="DE7" s="38">
        <v>77.12</v>
      </c>
      <c r="DF7" s="38">
        <v>68.150000000000006</v>
      </c>
      <c r="DG7" s="38">
        <v>67.489999999999995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114</v>
      </c>
      <c r="EF7" s="38" t="s">
        <v>114</v>
      </c>
      <c r="EG7" s="38" t="s">
        <v>114</v>
      </c>
      <c r="EH7" s="38" t="s">
        <v>114</v>
      </c>
      <c r="EI7" s="38" t="s">
        <v>114</v>
      </c>
      <c r="EJ7" s="38" t="s">
        <v>114</v>
      </c>
      <c r="EK7" s="38" t="s">
        <v>114</v>
      </c>
      <c r="EL7" s="38" t="s">
        <v>114</v>
      </c>
      <c r="EM7" s="38" t="s">
        <v>114</v>
      </c>
      <c r="EN7" s="38" t="s">
        <v>114</v>
      </c>
      <c r="EO7" s="38" t="s">
        <v>114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work</cp:lastModifiedBy>
  <cp:lastPrinted>2018-02-06T11:55:46Z</cp:lastPrinted>
  <dcterms:created xsi:type="dcterms:W3CDTF">2017-12-25T02:41:37Z</dcterms:created>
  <dcterms:modified xsi:type="dcterms:W3CDTF">2018-02-06T12:03:46Z</dcterms:modified>
  <cp:category/>
</cp:coreProperties>
</file>