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0.30.3\下水道業務課\下水道業務課\庶務係（担当）\他課提出\財政課\H29\H30.1.30公営企業】公営企業に係る「経営比較分析表」の分析について\提出用\"/>
    </mc:Choice>
  </mc:AlternateContent>
  <workbookProtection workbookPassword="B31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AT8" i="4" s="1"/>
  <c r="S6" i="5"/>
  <c r="AL8" i="4" s="1"/>
  <c r="R6" i="5"/>
  <c r="Q6" i="5"/>
  <c r="W10" i="4" s="1"/>
  <c r="P6" i="5"/>
  <c r="P10" i="4" s="1"/>
  <c r="O6" i="5"/>
  <c r="I10" i="4" s="1"/>
  <c r="N6" i="5"/>
  <c r="M6" i="5"/>
  <c r="L6" i="5"/>
  <c r="W8" i="4" s="1"/>
  <c r="K6" i="5"/>
  <c r="P8" i="4" s="1"/>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AT10" i="4"/>
  <c r="AL10" i="4"/>
  <c r="AD10" i="4"/>
  <c r="B10" i="4"/>
  <c r="I8" i="4"/>
  <c r="B8" i="4"/>
  <c r="C10" i="5" l="1"/>
  <c r="D10" i="5"/>
  <c r="E10" i="5"/>
  <c r="B10" i="5"/>
</calcChain>
</file>

<file path=xl/sharedStrings.xml><?xml version="1.0" encoding="utf-8"?>
<sst xmlns="http://schemas.openxmlformats.org/spreadsheetml/2006/main" count="240" uniqueCount="125">
  <si>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</si>
  <si>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</si>
  <si>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</si>
  <si>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</si>
  <si>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</si>
  <si>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</si>
  <si>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</si>
  <si>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</si>
  <si>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</si>
  <si>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</si>
  <si>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</si>
  <si>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</si>
  <si>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</si>
  <si>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</si>
  <si>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</si>
  <si>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</si>
  <si>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</si>
  <si>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</si>
  <si>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</si>
  <si>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</si>
  <si>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</si>
  <si>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</si>
  <si>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</si>
  <si>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</si>
  <si>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</si>
  <si>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</si>
  <si>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</si>
  <si>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</si>
  <si>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</si>
  <si>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</si>
  <si>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</si>
  <si>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</si>
  <si>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</si>
  <si>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</si>
  <si>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</si>
  <si>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</si>
  <si>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</si>
  <si>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</si>
  <si>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</si>
  <si>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</si>
  <si>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</si>
  <si>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</si>
  <si>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</si>
  <si>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</si>
  <si>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</si>
  <si>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</si>
  <si>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</si>
  <si>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</si>
  <si>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</si>
  <si>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</si>
  <si>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</si>
  <si>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</si>
  <si>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</si>
  <si>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</si>
  <si>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</si>
  <si>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</si>
  <si>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</si>
  <si>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</si>
  <si>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</si>
  <si>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</si>
  <si>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</si>
  <si>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</si>
  <si>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</si>
  <si>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</si>
  <si>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</si>
  <si>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</si>
  <si>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</si>
  <si>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</si>
  <si>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</si>
  <si>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</si>
  <si>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</si>
  <si>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</si>
  <si>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</si>
  <si>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</si>
  <si>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</si>
  <si>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</si>
  <si>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</si>
  <si>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</si>
  <si>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</si>
  <si>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</si>
  <si>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</si>
  <si>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</si>
  <si>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</si>
  <si>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</si>
  <si>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</si>
  <si>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</si>
  <si>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</si>
  <si>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</si>
  <si>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</si>
  <si>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</si>
  <si>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</si>
  <si>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</si>
  <si>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</si>
  <si>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</si>
  <si>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</si>
  <si>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</si>
  <si>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</si>
  <si>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</si>
  <si>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</si>
  <si>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</si>
  <si>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</si>
  <si>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</si>
  <si>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</si>
  <si>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</si>
  <si>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</si>
  <si>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</si>
  <si>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</si>
  <si>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</si>
  <si>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</si>
  <si>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愛媛県　今治市</t>
  </si>
  <si>
    <t>法非適用</t>
  </si>
  <si>
    <t>下水道事業</t>
  </si>
  <si>
    <t>漁業集落排水</t>
  </si>
  <si>
    <t>H2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</si>
  <si>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</si>
  <si>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</si>
  <si>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</si>
  <si>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</si>
  <si>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</si>
  <si>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</si>
  <si>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</si>
  <si>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大浜処理区については供用開始から26年以上が経過し、処理場の機械設備、電気設備等に老朽化が見られるため、公共下水道（北部処理区）との統合事業を実施しており、H30年度から公共下水道の処理区に編入する予定である。
　また、志津見処理区は供用開始から17年、椋名処理区は供用開始から10年が経過しているが、今のところ大規模な改修の必要は無い。</t>
    <rPh sb="82" eb="84">
      <t>ネンド</t>
    </rPh>
    <rPh sb="86" eb="88">
      <t>コウキョウ</t>
    </rPh>
    <rPh sb="88" eb="91">
      <t>ゲスイドウ</t>
    </rPh>
    <rPh sb="92" eb="94">
      <t>ショリ</t>
    </rPh>
    <rPh sb="94" eb="95">
      <t>ク</t>
    </rPh>
    <rPh sb="96" eb="98">
      <t>ヘンニュウ</t>
    </rPh>
    <rPh sb="100" eb="102">
      <t>ヨテイ</t>
    </rPh>
    <phoneticPr fontId="4"/>
  </si>
  <si>
    <t>　整備事業のピークは過ぎているため、地方債償還金については逓減することから、汚水処理原価についても逓減し、経費回収率も改善すると考えている。
　また、資産の老朽化や人口減少等に伴う料金収入の減少に対応するため、平成28年度に策定した経営戦略に沿って、経営基盤強化と財政マネジメントの向上に努めてまいりたい。</t>
    <rPh sb="144" eb="145">
      <t>ツト</t>
    </rPh>
    <phoneticPr fontId="4"/>
  </si>
  <si>
    <t>非設置</t>
    <rPh sb="0" eb="1">
      <t>ヒ</t>
    </rPh>
    <rPh sb="1" eb="3">
      <t>セッチ</t>
    </rPh>
    <phoneticPr fontId="4"/>
  </si>
  <si>
    <t>　漁業集落排水事業には、現在３つの処理場があり、何れの処理区についても、小規模で処理区域内人口密度も低いため、汚水処理原価が高くなっているが、使用料については、公共下水道事業の料金体系に準じているため、①の収益的収支比率及び⑤の経費回収率ともに、100％を大きく下回っている。
　なお、前年度と比較して、⑤経費回収率及び⑥汚水処理原価が大きく改善されているが、基準内繰出の適正化を行ったため汚水処理に係る公費負担比率が高まったためである。
　企業債残高については、建設事業のピークは過ぎているため逓減傾向にあり、④企業債残高対事業規模比率は類似団体平均値と比べて低くなっている。
　⑦施設利用率については、類似団体平均値と比べて高いものの、人口減少や節水機器の普及、社会情勢の変化による上水道使用量の減少等により、低迷している。</t>
    <rPh sb="1" eb="3">
      <t>ギョギョウ</t>
    </rPh>
    <rPh sb="12" eb="14">
      <t>ゲンザイ</t>
    </rPh>
    <rPh sb="24" eb="25">
      <t>イヅ</t>
    </rPh>
    <rPh sb="27" eb="29">
      <t>ショリ</t>
    </rPh>
    <rPh sb="29" eb="30">
      <t>ク</t>
    </rPh>
    <rPh sb="36" eb="39">
      <t>ショウキボ</t>
    </rPh>
    <rPh sb="40" eb="42">
      <t>ショリ</t>
    </rPh>
    <rPh sb="42" eb="45">
      <t>クイキナイ</t>
    </rPh>
    <rPh sb="45" eb="47">
      <t>ジンコウ</t>
    </rPh>
    <rPh sb="47" eb="49">
      <t>ミツド</t>
    </rPh>
    <rPh sb="50" eb="51">
      <t>ヒク</t>
    </rPh>
    <rPh sb="281" eb="282">
      <t>ヒク</t>
    </rPh>
    <rPh sb="314" eb="315">
      <t>タカ</t>
    </rPh>
    <rPh sb="357" eb="359">
      <t>テイメイ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</si>
</sst>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24721936"/>
        <c:axId val="224477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formatCode="#,##0.00;&quot;△&quot;#,##0.00">
                  <c:v>0</c:v>
                </c:pt>
                <c:pt idx="1">
                  <c:v>0.14000000000000001</c:v>
                </c:pt>
                <c:pt idx="2">
                  <c:v>0.05</c:v>
                </c:pt>
                <c:pt idx="3">
                  <c:v>0.18</c:v>
                </c:pt>
                <c:pt idx="4">
                  <c:v>0.01</c:v>
                </c:pt>
              </c:numCache>
            </c:numRef>
          </c:val>
          <c:smooth val="0"/>
        </c:ser>
        <c:dLbls>
          <c:showLegendKey val="0"/>
          <c:showVal val="0"/>
          <c:showCatName val="0"/>
          <c:showSerName val="0"/>
          <c:showPercent val="0"/>
          <c:showBubbleSize val="0"/>
        </c:dLbls>
        <c:marker val="1"/>
        <c:smooth val="0"/>
        <c:axId val="224721936"/>
        <c:axId val="224477488"/>
      </c:lineChart>
      <c:dateAx>
        <c:axId val="224721936"/>
        <c:scaling>
          <c:orientation val="minMax"/>
        </c:scaling>
        <c:delete val="1"/>
        <c:axPos val="b"/>
        <c:numFmt formatCode="ge" sourceLinked="1"/>
        <c:majorTickMark val="none"/>
        <c:minorTickMark val="none"/>
        <c:tickLblPos val="none"/>
        <c:crossAx val="224477488"/>
        <c:crosses val="autoZero"/>
        <c:auto val="1"/>
        <c:lblOffset val="100"/>
        <c:baseTimeUnit val="years"/>
      </c:dateAx>
      <c:valAx>
        <c:axId val="224477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4721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39.56</c:v>
                </c:pt>
                <c:pt idx="1">
                  <c:v>37.659999999999997</c:v>
                </c:pt>
                <c:pt idx="2">
                  <c:v>36.71</c:v>
                </c:pt>
                <c:pt idx="3">
                  <c:v>35.229999999999997</c:v>
                </c:pt>
                <c:pt idx="4">
                  <c:v>35.97</c:v>
                </c:pt>
              </c:numCache>
            </c:numRef>
          </c:val>
        </c:ser>
        <c:dLbls>
          <c:showLegendKey val="0"/>
          <c:showVal val="0"/>
          <c:showCatName val="0"/>
          <c:showSerName val="0"/>
          <c:showPercent val="0"/>
          <c:showBubbleSize val="0"/>
        </c:dLbls>
        <c:gapWidth val="150"/>
        <c:axId val="225652504"/>
        <c:axId val="225652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38.24</c:v>
                </c:pt>
                <c:pt idx="1">
                  <c:v>39.42</c:v>
                </c:pt>
                <c:pt idx="2">
                  <c:v>39.68</c:v>
                </c:pt>
                <c:pt idx="3">
                  <c:v>35.64</c:v>
                </c:pt>
                <c:pt idx="4">
                  <c:v>33.729999999999997</c:v>
                </c:pt>
              </c:numCache>
            </c:numRef>
          </c:val>
          <c:smooth val="0"/>
        </c:ser>
        <c:dLbls>
          <c:showLegendKey val="0"/>
          <c:showVal val="0"/>
          <c:showCatName val="0"/>
          <c:showSerName val="0"/>
          <c:showPercent val="0"/>
          <c:showBubbleSize val="0"/>
        </c:dLbls>
        <c:marker val="1"/>
        <c:smooth val="0"/>
        <c:axId val="225652504"/>
        <c:axId val="225652896"/>
      </c:lineChart>
      <c:dateAx>
        <c:axId val="225652504"/>
        <c:scaling>
          <c:orientation val="minMax"/>
        </c:scaling>
        <c:delete val="1"/>
        <c:axPos val="b"/>
        <c:numFmt formatCode="ge" sourceLinked="1"/>
        <c:majorTickMark val="none"/>
        <c:minorTickMark val="none"/>
        <c:tickLblPos val="none"/>
        <c:crossAx val="225652896"/>
        <c:crosses val="autoZero"/>
        <c:auto val="1"/>
        <c:lblOffset val="100"/>
        <c:baseTimeUnit val="years"/>
      </c:dateAx>
      <c:valAx>
        <c:axId val="225652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5652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81.11</c:v>
                </c:pt>
                <c:pt idx="1">
                  <c:v>81.75</c:v>
                </c:pt>
                <c:pt idx="2">
                  <c:v>82.66</c:v>
                </c:pt>
                <c:pt idx="3">
                  <c:v>83.63</c:v>
                </c:pt>
                <c:pt idx="4">
                  <c:v>85.63</c:v>
                </c:pt>
              </c:numCache>
            </c:numRef>
          </c:val>
        </c:ser>
        <c:dLbls>
          <c:showLegendKey val="0"/>
          <c:showVal val="0"/>
          <c:showCatName val="0"/>
          <c:showSerName val="0"/>
          <c:showPercent val="0"/>
          <c:showBubbleSize val="0"/>
        </c:dLbls>
        <c:gapWidth val="150"/>
        <c:axId val="225654072"/>
        <c:axId val="225654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81.84</c:v>
                </c:pt>
                <c:pt idx="1">
                  <c:v>82.97</c:v>
                </c:pt>
                <c:pt idx="2">
                  <c:v>83.95</c:v>
                </c:pt>
                <c:pt idx="3">
                  <c:v>82.92</c:v>
                </c:pt>
                <c:pt idx="4">
                  <c:v>79.989999999999995</c:v>
                </c:pt>
              </c:numCache>
            </c:numRef>
          </c:val>
          <c:smooth val="0"/>
        </c:ser>
        <c:dLbls>
          <c:showLegendKey val="0"/>
          <c:showVal val="0"/>
          <c:showCatName val="0"/>
          <c:showSerName val="0"/>
          <c:showPercent val="0"/>
          <c:showBubbleSize val="0"/>
        </c:dLbls>
        <c:marker val="1"/>
        <c:smooth val="0"/>
        <c:axId val="225654072"/>
        <c:axId val="225654464"/>
      </c:lineChart>
      <c:dateAx>
        <c:axId val="225654072"/>
        <c:scaling>
          <c:orientation val="minMax"/>
        </c:scaling>
        <c:delete val="1"/>
        <c:axPos val="b"/>
        <c:numFmt formatCode="ge" sourceLinked="1"/>
        <c:majorTickMark val="none"/>
        <c:minorTickMark val="none"/>
        <c:tickLblPos val="none"/>
        <c:crossAx val="225654464"/>
        <c:crosses val="autoZero"/>
        <c:auto val="1"/>
        <c:lblOffset val="100"/>
        <c:baseTimeUnit val="years"/>
      </c:dateAx>
      <c:valAx>
        <c:axId val="225654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5654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64.17</c:v>
                </c:pt>
                <c:pt idx="1">
                  <c:v>59.62</c:v>
                </c:pt>
                <c:pt idx="2">
                  <c:v>60.13</c:v>
                </c:pt>
                <c:pt idx="3">
                  <c:v>61.21</c:v>
                </c:pt>
                <c:pt idx="4">
                  <c:v>66.89</c:v>
                </c:pt>
              </c:numCache>
            </c:numRef>
          </c:val>
        </c:ser>
        <c:dLbls>
          <c:showLegendKey val="0"/>
          <c:showVal val="0"/>
          <c:showCatName val="0"/>
          <c:showSerName val="0"/>
          <c:showPercent val="0"/>
          <c:showBubbleSize val="0"/>
        </c:dLbls>
        <c:gapWidth val="150"/>
        <c:axId val="224712968"/>
        <c:axId val="225732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24712968"/>
        <c:axId val="225732656"/>
      </c:lineChart>
      <c:dateAx>
        <c:axId val="224712968"/>
        <c:scaling>
          <c:orientation val="minMax"/>
        </c:scaling>
        <c:delete val="1"/>
        <c:axPos val="b"/>
        <c:numFmt formatCode="ge" sourceLinked="1"/>
        <c:majorTickMark val="none"/>
        <c:minorTickMark val="none"/>
        <c:tickLblPos val="none"/>
        <c:crossAx val="225732656"/>
        <c:crosses val="autoZero"/>
        <c:auto val="1"/>
        <c:lblOffset val="100"/>
        <c:baseTimeUnit val="years"/>
      </c:dateAx>
      <c:valAx>
        <c:axId val="225732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4712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25259376"/>
        <c:axId val="225374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25259376"/>
        <c:axId val="225374304"/>
      </c:lineChart>
      <c:dateAx>
        <c:axId val="225259376"/>
        <c:scaling>
          <c:orientation val="minMax"/>
        </c:scaling>
        <c:delete val="1"/>
        <c:axPos val="b"/>
        <c:numFmt formatCode="ge" sourceLinked="1"/>
        <c:majorTickMark val="none"/>
        <c:minorTickMark val="none"/>
        <c:tickLblPos val="none"/>
        <c:crossAx val="225374304"/>
        <c:crosses val="autoZero"/>
        <c:auto val="1"/>
        <c:lblOffset val="100"/>
        <c:baseTimeUnit val="years"/>
      </c:dateAx>
      <c:valAx>
        <c:axId val="2253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5259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25338472"/>
        <c:axId val="225463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25338472"/>
        <c:axId val="225463464"/>
      </c:lineChart>
      <c:dateAx>
        <c:axId val="225338472"/>
        <c:scaling>
          <c:orientation val="minMax"/>
        </c:scaling>
        <c:delete val="1"/>
        <c:axPos val="b"/>
        <c:numFmt formatCode="ge" sourceLinked="1"/>
        <c:majorTickMark val="none"/>
        <c:minorTickMark val="none"/>
        <c:tickLblPos val="none"/>
        <c:crossAx val="225463464"/>
        <c:crosses val="autoZero"/>
        <c:auto val="1"/>
        <c:lblOffset val="100"/>
        <c:baseTimeUnit val="years"/>
      </c:dateAx>
      <c:valAx>
        <c:axId val="225463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5338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25423848"/>
        <c:axId val="225424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25423848"/>
        <c:axId val="225424240"/>
      </c:lineChart>
      <c:dateAx>
        <c:axId val="225423848"/>
        <c:scaling>
          <c:orientation val="minMax"/>
        </c:scaling>
        <c:delete val="1"/>
        <c:axPos val="b"/>
        <c:numFmt formatCode="ge" sourceLinked="1"/>
        <c:majorTickMark val="none"/>
        <c:minorTickMark val="none"/>
        <c:tickLblPos val="none"/>
        <c:crossAx val="225424240"/>
        <c:crosses val="autoZero"/>
        <c:auto val="1"/>
        <c:lblOffset val="100"/>
        <c:baseTimeUnit val="years"/>
      </c:dateAx>
      <c:valAx>
        <c:axId val="225424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5423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25425416"/>
        <c:axId val="225425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25425416"/>
        <c:axId val="225425808"/>
      </c:lineChart>
      <c:dateAx>
        <c:axId val="225425416"/>
        <c:scaling>
          <c:orientation val="minMax"/>
        </c:scaling>
        <c:delete val="1"/>
        <c:axPos val="b"/>
        <c:numFmt formatCode="ge" sourceLinked="1"/>
        <c:majorTickMark val="none"/>
        <c:minorTickMark val="none"/>
        <c:tickLblPos val="none"/>
        <c:crossAx val="225425808"/>
        <c:crosses val="autoZero"/>
        <c:auto val="1"/>
        <c:lblOffset val="100"/>
        <c:baseTimeUnit val="years"/>
      </c:dateAx>
      <c:valAx>
        <c:axId val="225425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5425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697.45</c:v>
                </c:pt>
                <c:pt idx="1">
                  <c:v>659.95</c:v>
                </c:pt>
                <c:pt idx="2">
                  <c:v>566.87</c:v>
                </c:pt>
                <c:pt idx="3">
                  <c:v>506.66</c:v>
                </c:pt>
                <c:pt idx="4">
                  <c:v>493.4</c:v>
                </c:pt>
              </c:numCache>
            </c:numRef>
          </c:val>
        </c:ser>
        <c:dLbls>
          <c:showLegendKey val="0"/>
          <c:showVal val="0"/>
          <c:showCatName val="0"/>
          <c:showSerName val="0"/>
          <c:showPercent val="0"/>
          <c:showBubbleSize val="0"/>
        </c:dLbls>
        <c:gapWidth val="150"/>
        <c:axId val="225426984"/>
        <c:axId val="225525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827.19</c:v>
                </c:pt>
                <c:pt idx="1">
                  <c:v>817.63</c:v>
                </c:pt>
                <c:pt idx="2">
                  <c:v>830.5</c:v>
                </c:pt>
                <c:pt idx="3">
                  <c:v>1029.24</c:v>
                </c:pt>
                <c:pt idx="4">
                  <c:v>1063.93</c:v>
                </c:pt>
              </c:numCache>
            </c:numRef>
          </c:val>
          <c:smooth val="0"/>
        </c:ser>
        <c:dLbls>
          <c:showLegendKey val="0"/>
          <c:showVal val="0"/>
          <c:showCatName val="0"/>
          <c:showSerName val="0"/>
          <c:showPercent val="0"/>
          <c:showBubbleSize val="0"/>
        </c:dLbls>
        <c:marker val="1"/>
        <c:smooth val="0"/>
        <c:axId val="225426984"/>
        <c:axId val="225525696"/>
      </c:lineChart>
      <c:dateAx>
        <c:axId val="225426984"/>
        <c:scaling>
          <c:orientation val="minMax"/>
        </c:scaling>
        <c:delete val="1"/>
        <c:axPos val="b"/>
        <c:numFmt formatCode="ge" sourceLinked="1"/>
        <c:majorTickMark val="none"/>
        <c:minorTickMark val="none"/>
        <c:tickLblPos val="none"/>
        <c:crossAx val="225525696"/>
        <c:crosses val="autoZero"/>
        <c:auto val="1"/>
        <c:lblOffset val="100"/>
        <c:baseTimeUnit val="years"/>
      </c:dateAx>
      <c:valAx>
        <c:axId val="225525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5426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41.91</c:v>
                </c:pt>
                <c:pt idx="1">
                  <c:v>39.53</c:v>
                </c:pt>
                <c:pt idx="2">
                  <c:v>40.880000000000003</c:v>
                </c:pt>
                <c:pt idx="3">
                  <c:v>41.85</c:v>
                </c:pt>
                <c:pt idx="4">
                  <c:v>62.61</c:v>
                </c:pt>
              </c:numCache>
            </c:numRef>
          </c:val>
        </c:ser>
        <c:dLbls>
          <c:showLegendKey val="0"/>
          <c:showVal val="0"/>
          <c:showCatName val="0"/>
          <c:showSerName val="0"/>
          <c:showPercent val="0"/>
          <c:showBubbleSize val="0"/>
        </c:dLbls>
        <c:gapWidth val="150"/>
        <c:axId val="225526872"/>
        <c:axId val="225527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45.01</c:v>
                </c:pt>
                <c:pt idx="1">
                  <c:v>46.31</c:v>
                </c:pt>
                <c:pt idx="2">
                  <c:v>43.66</c:v>
                </c:pt>
                <c:pt idx="3">
                  <c:v>43.13</c:v>
                </c:pt>
                <c:pt idx="4">
                  <c:v>46.26</c:v>
                </c:pt>
              </c:numCache>
            </c:numRef>
          </c:val>
          <c:smooth val="0"/>
        </c:ser>
        <c:dLbls>
          <c:showLegendKey val="0"/>
          <c:showVal val="0"/>
          <c:showCatName val="0"/>
          <c:showSerName val="0"/>
          <c:showPercent val="0"/>
          <c:showBubbleSize val="0"/>
        </c:dLbls>
        <c:marker val="1"/>
        <c:smooth val="0"/>
        <c:axId val="225526872"/>
        <c:axId val="225527264"/>
      </c:lineChart>
      <c:dateAx>
        <c:axId val="225526872"/>
        <c:scaling>
          <c:orientation val="minMax"/>
        </c:scaling>
        <c:delete val="1"/>
        <c:axPos val="b"/>
        <c:numFmt formatCode="ge" sourceLinked="1"/>
        <c:majorTickMark val="none"/>
        <c:minorTickMark val="none"/>
        <c:tickLblPos val="none"/>
        <c:crossAx val="225527264"/>
        <c:crosses val="autoZero"/>
        <c:auto val="1"/>
        <c:lblOffset val="100"/>
        <c:baseTimeUnit val="years"/>
      </c:dateAx>
      <c:valAx>
        <c:axId val="225527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5526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362.71</c:v>
                </c:pt>
                <c:pt idx="1">
                  <c:v>394.29</c:v>
                </c:pt>
                <c:pt idx="2">
                  <c:v>411.99</c:v>
                </c:pt>
                <c:pt idx="3">
                  <c:v>400.57</c:v>
                </c:pt>
                <c:pt idx="4">
                  <c:v>265.67</c:v>
                </c:pt>
              </c:numCache>
            </c:numRef>
          </c:val>
        </c:ser>
        <c:dLbls>
          <c:showLegendKey val="0"/>
          <c:showVal val="0"/>
          <c:showCatName val="0"/>
          <c:showSerName val="0"/>
          <c:showPercent val="0"/>
          <c:showBubbleSize val="0"/>
        </c:dLbls>
        <c:gapWidth val="150"/>
        <c:axId val="225528440"/>
        <c:axId val="225528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350.91</c:v>
                </c:pt>
                <c:pt idx="1">
                  <c:v>349.08</c:v>
                </c:pt>
                <c:pt idx="2">
                  <c:v>382.09</c:v>
                </c:pt>
                <c:pt idx="3">
                  <c:v>392.03</c:v>
                </c:pt>
                <c:pt idx="4">
                  <c:v>376.4</c:v>
                </c:pt>
              </c:numCache>
            </c:numRef>
          </c:val>
          <c:smooth val="0"/>
        </c:ser>
        <c:dLbls>
          <c:showLegendKey val="0"/>
          <c:showVal val="0"/>
          <c:showCatName val="0"/>
          <c:showSerName val="0"/>
          <c:showPercent val="0"/>
          <c:showBubbleSize val="0"/>
        </c:dLbls>
        <c:marker val="1"/>
        <c:smooth val="0"/>
        <c:axId val="225528440"/>
        <c:axId val="225528832"/>
      </c:lineChart>
      <c:dateAx>
        <c:axId val="225528440"/>
        <c:scaling>
          <c:orientation val="minMax"/>
        </c:scaling>
        <c:delete val="1"/>
        <c:axPos val="b"/>
        <c:numFmt formatCode="ge" sourceLinked="1"/>
        <c:majorTickMark val="none"/>
        <c:minorTickMark val="none"/>
        <c:tickLblPos val="none"/>
        <c:crossAx val="225528832"/>
        <c:crosses val="autoZero"/>
        <c:auto val="1"/>
        <c:lblOffset val="100"/>
        <c:baseTimeUnit val="years"/>
      </c:dateAx>
      <c:valAx>
        <c:axId val="225528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5528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【985.48】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【377.04】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【45.38】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N7" zoomScaleNormal="100" workbookViewId="0">
      <selection activeCell="BL45" sqref="BL45:BZ46"/>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75" t="str">
        <f>データ!H6</f>
        <v>愛媛県　今治市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c r="A8" s="2"/>
      <c r="B8" s="72" t="str">
        <f>データ!I6</f>
        <v>法非適用</v>
      </c>
      <c r="C8" s="72"/>
      <c r="D8" s="72"/>
      <c r="E8" s="72"/>
      <c r="F8" s="72"/>
      <c r="G8" s="72"/>
      <c r="H8" s="72"/>
      <c r="I8" s="72" t="str">
        <f>データ!J6</f>
        <v>下水道事業</v>
      </c>
      <c r="J8" s="72"/>
      <c r="K8" s="72"/>
      <c r="L8" s="72"/>
      <c r="M8" s="72"/>
      <c r="N8" s="72"/>
      <c r="O8" s="72"/>
      <c r="P8" s="72" t="str">
        <f>データ!K6</f>
        <v>漁業集落排水</v>
      </c>
      <c r="Q8" s="72"/>
      <c r="R8" s="72"/>
      <c r="S8" s="72"/>
      <c r="T8" s="72"/>
      <c r="U8" s="72"/>
      <c r="V8" s="72"/>
      <c r="W8" s="72" t="str">
        <f>データ!L6</f>
        <v>H2</v>
      </c>
      <c r="X8" s="72"/>
      <c r="Y8" s="72"/>
      <c r="Z8" s="72"/>
      <c r="AA8" s="72"/>
      <c r="AB8" s="72"/>
      <c r="AC8" s="72"/>
      <c r="AD8" s="73" t="s">
        <v>123</v>
      </c>
      <c r="AE8" s="73"/>
      <c r="AF8" s="73"/>
      <c r="AG8" s="73"/>
      <c r="AH8" s="73"/>
      <c r="AI8" s="73"/>
      <c r="AJ8" s="73"/>
      <c r="AK8" s="4"/>
      <c r="AL8" s="67">
        <f>データ!S6</f>
        <v>163481</v>
      </c>
      <c r="AM8" s="67"/>
      <c r="AN8" s="67"/>
      <c r="AO8" s="67"/>
      <c r="AP8" s="67"/>
      <c r="AQ8" s="67"/>
      <c r="AR8" s="67"/>
      <c r="AS8" s="67"/>
      <c r="AT8" s="66">
        <f>データ!T6</f>
        <v>419.14</v>
      </c>
      <c r="AU8" s="66"/>
      <c r="AV8" s="66"/>
      <c r="AW8" s="66"/>
      <c r="AX8" s="66"/>
      <c r="AY8" s="66"/>
      <c r="AZ8" s="66"/>
      <c r="BA8" s="66"/>
      <c r="BB8" s="66">
        <f>データ!U6</f>
        <v>390.04</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c r="A10" s="2"/>
      <c r="B10" s="66" t="str">
        <f>データ!N6</f>
        <v>-</v>
      </c>
      <c r="C10" s="66"/>
      <c r="D10" s="66"/>
      <c r="E10" s="66"/>
      <c r="F10" s="66"/>
      <c r="G10" s="66"/>
      <c r="H10" s="66"/>
      <c r="I10" s="66" t="str">
        <f>データ!O6</f>
        <v>該当数値なし</v>
      </c>
      <c r="J10" s="66"/>
      <c r="K10" s="66"/>
      <c r="L10" s="66"/>
      <c r="M10" s="66"/>
      <c r="N10" s="66"/>
      <c r="O10" s="66"/>
      <c r="P10" s="66">
        <f>データ!P6</f>
        <v>0.9</v>
      </c>
      <c r="Q10" s="66"/>
      <c r="R10" s="66"/>
      <c r="S10" s="66"/>
      <c r="T10" s="66"/>
      <c r="U10" s="66"/>
      <c r="V10" s="66"/>
      <c r="W10" s="66">
        <f>データ!Q6</f>
        <v>95.25</v>
      </c>
      <c r="X10" s="66"/>
      <c r="Y10" s="66"/>
      <c r="Z10" s="66"/>
      <c r="AA10" s="66"/>
      <c r="AB10" s="66"/>
      <c r="AC10" s="66"/>
      <c r="AD10" s="67">
        <f>データ!R6</f>
        <v>2741</v>
      </c>
      <c r="AE10" s="67"/>
      <c r="AF10" s="67"/>
      <c r="AG10" s="67"/>
      <c r="AH10" s="67"/>
      <c r="AI10" s="67"/>
      <c r="AJ10" s="67"/>
      <c r="AK10" s="2"/>
      <c r="AL10" s="67">
        <f>データ!V6</f>
        <v>1461</v>
      </c>
      <c r="AM10" s="67"/>
      <c r="AN10" s="67"/>
      <c r="AO10" s="67"/>
      <c r="AP10" s="67"/>
      <c r="AQ10" s="67"/>
      <c r="AR10" s="67"/>
      <c r="AS10" s="67"/>
      <c r="AT10" s="66">
        <f>データ!W6</f>
        <v>0.49</v>
      </c>
      <c r="AU10" s="66"/>
      <c r="AV10" s="66"/>
      <c r="AW10" s="66"/>
      <c r="AX10" s="66"/>
      <c r="AY10" s="66"/>
      <c r="AZ10" s="66"/>
      <c r="BA10" s="66"/>
      <c r="BB10" s="66">
        <f>データ!X6</f>
        <v>2981.63</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124</v>
      </c>
      <c r="BM16" s="49"/>
      <c r="BN16" s="49"/>
      <c r="BO16" s="49"/>
      <c r="BP16" s="49"/>
      <c r="BQ16" s="49"/>
      <c r="BR16" s="49"/>
      <c r="BS16" s="49"/>
      <c r="BT16" s="49"/>
      <c r="BU16" s="49"/>
      <c r="BV16" s="49"/>
      <c r="BW16" s="49"/>
      <c r="BX16" s="49"/>
      <c r="BY16" s="49"/>
      <c r="BZ16" s="50"/>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121</v>
      </c>
      <c r="BM47" s="49"/>
      <c r="BN47" s="49"/>
      <c r="BO47" s="49"/>
      <c r="BP47" s="49"/>
      <c r="BQ47" s="49"/>
      <c r="BR47" s="49"/>
      <c r="BS47" s="49"/>
      <c r="BT47" s="49"/>
      <c r="BU47" s="49"/>
      <c r="BV47" s="49"/>
      <c r="BW47" s="49"/>
      <c r="BX47" s="49"/>
      <c r="BY47" s="49"/>
      <c r="BZ47" s="50"/>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122</v>
      </c>
      <c r="BM66" s="49"/>
      <c r="BN66" s="49"/>
      <c r="BO66" s="49"/>
      <c r="BP66" s="49"/>
      <c r="BQ66" s="49"/>
      <c r="BR66" s="49"/>
      <c r="BS66" s="49"/>
      <c r="BT66" s="49"/>
      <c r="BU66" s="49"/>
      <c r="BV66" s="49"/>
      <c r="BW66" s="49"/>
      <c r="BX66" s="49"/>
      <c r="BY66" s="49"/>
      <c r="BZ66" s="50"/>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【985.48】</v>
      </c>
      <c r="I86" s="26" t="str">
        <f>データ!CA6</f>
        <v>【45.38】</v>
      </c>
      <c r="J86" s="26" t="str">
        <f>データ!CL6</f>
        <v>【377.04】</v>
      </c>
      <c r="K86" s="26" t="str">
        <f>データ!CW6</f>
        <v>【34.15】</v>
      </c>
      <c r="L86" s="26" t="str">
        <f>データ!DH6</f>
        <v>【78.22】</v>
      </c>
      <c r="M86" s="26" t="s">
        <v>55</v>
      </c>
      <c r="N86" s="26" t="s">
        <v>55</v>
      </c>
      <c r="O86" s="26" t="str">
        <f>データ!EO6</f>
        <v>【0.01】</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c r="A6" s="28" t="s">
        <v>108</v>
      </c>
      <c r="B6" s="33">
        <f>B7</f>
        <v>2016</v>
      </c>
      <c r="C6" s="33">
        <f t="shared" ref="C6:X6" si="3">C7</f>
        <v>382027</v>
      </c>
      <c r="D6" s="33">
        <f t="shared" si="3"/>
        <v>47</v>
      </c>
      <c r="E6" s="33">
        <f t="shared" si="3"/>
        <v>17</v>
      </c>
      <c r="F6" s="33">
        <f t="shared" si="3"/>
        <v>6</v>
      </c>
      <c r="G6" s="33">
        <f t="shared" si="3"/>
        <v>0</v>
      </c>
      <c r="H6" s="33" t="str">
        <f t="shared" si="3"/>
        <v>愛媛県　今治市</v>
      </c>
      <c r="I6" s="33" t="str">
        <f t="shared" si="3"/>
        <v>法非適用</v>
      </c>
      <c r="J6" s="33" t="str">
        <f t="shared" si="3"/>
        <v>下水道事業</v>
      </c>
      <c r="K6" s="33" t="str">
        <f t="shared" si="3"/>
        <v>漁業集落排水</v>
      </c>
      <c r="L6" s="33" t="str">
        <f t="shared" si="3"/>
        <v>H2</v>
      </c>
      <c r="M6" s="33">
        <f t="shared" si="3"/>
        <v>0</v>
      </c>
      <c r="N6" s="34" t="str">
        <f t="shared" si="3"/>
        <v>-</v>
      </c>
      <c r="O6" s="34" t="str">
        <f t="shared" si="3"/>
        <v>該当数値なし</v>
      </c>
      <c r="P6" s="34">
        <f t="shared" si="3"/>
        <v>0.9</v>
      </c>
      <c r="Q6" s="34">
        <f t="shared" si="3"/>
        <v>95.25</v>
      </c>
      <c r="R6" s="34">
        <f t="shared" si="3"/>
        <v>2741</v>
      </c>
      <c r="S6" s="34">
        <f t="shared" si="3"/>
        <v>163481</v>
      </c>
      <c r="T6" s="34">
        <f t="shared" si="3"/>
        <v>419.14</v>
      </c>
      <c r="U6" s="34">
        <f t="shared" si="3"/>
        <v>390.04</v>
      </c>
      <c r="V6" s="34">
        <f t="shared" si="3"/>
        <v>1461</v>
      </c>
      <c r="W6" s="34">
        <f t="shared" si="3"/>
        <v>0.49</v>
      </c>
      <c r="X6" s="34">
        <f t="shared" si="3"/>
        <v>2981.63</v>
      </c>
      <c r="Y6" s="35">
        <f>IF(Y7="",NA(),Y7)</f>
        <v>64.17</v>
      </c>
      <c r="Z6" s="35">
        <f t="shared" ref="Z6:AH6" si="4">IF(Z7="",NA(),Z7)</f>
        <v>59.62</v>
      </c>
      <c r="AA6" s="35">
        <f t="shared" si="4"/>
        <v>60.13</v>
      </c>
      <c r="AB6" s="35">
        <f t="shared" si="4"/>
        <v>61.21</v>
      </c>
      <c r="AC6" s="35">
        <f t="shared" si="4"/>
        <v>66.89</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697.45</v>
      </c>
      <c r="BG6" s="35">
        <f t="shared" ref="BG6:BO6" si="7">IF(BG7="",NA(),BG7)</f>
        <v>659.95</v>
      </c>
      <c r="BH6" s="35">
        <f t="shared" si="7"/>
        <v>566.87</v>
      </c>
      <c r="BI6" s="35">
        <f t="shared" si="7"/>
        <v>506.66</v>
      </c>
      <c r="BJ6" s="35">
        <f t="shared" si="7"/>
        <v>493.4</v>
      </c>
      <c r="BK6" s="35">
        <f t="shared" si="7"/>
        <v>827.19</v>
      </c>
      <c r="BL6" s="35">
        <f t="shared" si="7"/>
        <v>817.63</v>
      </c>
      <c r="BM6" s="35">
        <f t="shared" si="7"/>
        <v>830.5</v>
      </c>
      <c r="BN6" s="35">
        <f t="shared" si="7"/>
        <v>1029.24</v>
      </c>
      <c r="BO6" s="35">
        <f t="shared" si="7"/>
        <v>1063.93</v>
      </c>
      <c r="BP6" s="34" t="str">
        <f>IF(BP7="","",IF(BP7="-","【-】","【"&amp;SUBSTITUTE(TEXT(BP7,"#,##0.00"),"-","△")&amp;"】"))</f>
        <v>【985.48】</v>
      </c>
      <c r="BQ6" s="35">
        <f>IF(BQ7="",NA(),BQ7)</f>
        <v>41.91</v>
      </c>
      <c r="BR6" s="35">
        <f t="shared" ref="BR6:BZ6" si="8">IF(BR7="",NA(),BR7)</f>
        <v>39.53</v>
      </c>
      <c r="BS6" s="35">
        <f t="shared" si="8"/>
        <v>40.880000000000003</v>
      </c>
      <c r="BT6" s="35">
        <f t="shared" si="8"/>
        <v>41.85</v>
      </c>
      <c r="BU6" s="35">
        <f t="shared" si="8"/>
        <v>62.61</v>
      </c>
      <c r="BV6" s="35">
        <f t="shared" si="8"/>
        <v>45.01</v>
      </c>
      <c r="BW6" s="35">
        <f t="shared" si="8"/>
        <v>46.31</v>
      </c>
      <c r="BX6" s="35">
        <f t="shared" si="8"/>
        <v>43.66</v>
      </c>
      <c r="BY6" s="35">
        <f t="shared" si="8"/>
        <v>43.13</v>
      </c>
      <c r="BZ6" s="35">
        <f t="shared" si="8"/>
        <v>46.26</v>
      </c>
      <c r="CA6" s="34" t="str">
        <f>IF(CA7="","",IF(CA7="-","【-】","【"&amp;SUBSTITUTE(TEXT(CA7,"#,##0.00"),"-","△")&amp;"】"))</f>
        <v>【45.38】</v>
      </c>
      <c r="CB6" s="35">
        <f>IF(CB7="",NA(),CB7)</f>
        <v>362.71</v>
      </c>
      <c r="CC6" s="35">
        <f t="shared" ref="CC6:CK6" si="9">IF(CC7="",NA(),CC7)</f>
        <v>394.29</v>
      </c>
      <c r="CD6" s="35">
        <f t="shared" si="9"/>
        <v>411.99</v>
      </c>
      <c r="CE6" s="35">
        <f t="shared" si="9"/>
        <v>400.57</v>
      </c>
      <c r="CF6" s="35">
        <f t="shared" si="9"/>
        <v>265.67</v>
      </c>
      <c r="CG6" s="35">
        <f t="shared" si="9"/>
        <v>350.91</v>
      </c>
      <c r="CH6" s="35">
        <f t="shared" si="9"/>
        <v>349.08</v>
      </c>
      <c r="CI6" s="35">
        <f t="shared" si="9"/>
        <v>382.09</v>
      </c>
      <c r="CJ6" s="35">
        <f t="shared" si="9"/>
        <v>392.03</v>
      </c>
      <c r="CK6" s="35">
        <f t="shared" si="9"/>
        <v>376.4</v>
      </c>
      <c r="CL6" s="34" t="str">
        <f>IF(CL7="","",IF(CL7="-","【-】","【"&amp;SUBSTITUTE(TEXT(CL7,"#,##0.00"),"-","△")&amp;"】"))</f>
        <v>【377.04】</v>
      </c>
      <c r="CM6" s="35">
        <f>IF(CM7="",NA(),CM7)</f>
        <v>39.56</v>
      </c>
      <c r="CN6" s="35">
        <f t="shared" ref="CN6:CV6" si="10">IF(CN7="",NA(),CN7)</f>
        <v>37.659999999999997</v>
      </c>
      <c r="CO6" s="35">
        <f t="shared" si="10"/>
        <v>36.71</v>
      </c>
      <c r="CP6" s="35">
        <f t="shared" si="10"/>
        <v>35.229999999999997</v>
      </c>
      <c r="CQ6" s="35">
        <f t="shared" si="10"/>
        <v>35.97</v>
      </c>
      <c r="CR6" s="35">
        <f t="shared" si="10"/>
        <v>38.24</v>
      </c>
      <c r="CS6" s="35">
        <f t="shared" si="10"/>
        <v>39.42</v>
      </c>
      <c r="CT6" s="35">
        <f t="shared" si="10"/>
        <v>39.68</v>
      </c>
      <c r="CU6" s="35">
        <f t="shared" si="10"/>
        <v>35.64</v>
      </c>
      <c r="CV6" s="35">
        <f t="shared" si="10"/>
        <v>33.729999999999997</v>
      </c>
      <c r="CW6" s="34" t="str">
        <f>IF(CW7="","",IF(CW7="-","【-】","【"&amp;SUBSTITUTE(TEXT(CW7,"#,##0.00"),"-","△")&amp;"】"))</f>
        <v>【34.15】</v>
      </c>
      <c r="CX6" s="35">
        <f>IF(CX7="",NA(),CX7)</f>
        <v>81.11</v>
      </c>
      <c r="CY6" s="35">
        <f t="shared" ref="CY6:DG6" si="11">IF(CY7="",NA(),CY7)</f>
        <v>81.75</v>
      </c>
      <c r="CZ6" s="35">
        <f t="shared" si="11"/>
        <v>82.66</v>
      </c>
      <c r="DA6" s="35">
        <f t="shared" si="11"/>
        <v>83.63</v>
      </c>
      <c r="DB6" s="35">
        <f t="shared" si="11"/>
        <v>85.63</v>
      </c>
      <c r="DC6" s="35">
        <f t="shared" si="11"/>
        <v>81.84</v>
      </c>
      <c r="DD6" s="35">
        <f t="shared" si="11"/>
        <v>82.97</v>
      </c>
      <c r="DE6" s="35">
        <f t="shared" si="11"/>
        <v>83.95</v>
      </c>
      <c r="DF6" s="35">
        <f t="shared" si="11"/>
        <v>82.92</v>
      </c>
      <c r="DG6" s="35">
        <f t="shared" si="11"/>
        <v>79.989999999999995</v>
      </c>
      <c r="DH6" s="34" t="str">
        <f>IF(DH7="","",IF(DH7="-","【-】","【"&amp;SUBSTITUTE(TEXT(DH7,"#,##0.00"),"-","△")&amp;"】"))</f>
        <v>【78.22】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4">
        <f t="shared" si="14"/>
        <v>0</v>
      </c>
      <c r="EK6" s="35">
        <f t="shared" si="14"/>
        <v>0.14000000000000001</v>
      </c>
      <c r="EL6" s="35">
        <f t="shared" si="14"/>
        <v>0.05</v>
      </c>
      <c r="EM6" s="35">
        <f t="shared" si="14"/>
        <v>0.18</v>
      </c>
      <c r="EN6" s="35">
        <f t="shared" si="14"/>
        <v>0.01</v>
      </c>
      <c r="EO6" s="34" t="str">
        <f>IF(EO7="","",IF(EO7="-","【-】","【"&amp;SUBSTITUTE(TEXT(EO7,"#,##0.00"),"-","△")&amp;"】"))</f>
        <v>【0.01】</v>
      </c>
    </row>
    <row r="7" spans="1:145" s="36" customFormat="1">
      <c r="A7" s="28"/>
      <c r="B7" s="37">
        <v>2016</v>
      </c>
      <c r="C7" s="37">
        <v>382027</v>
      </c>
      <c r="D7" s="37">
        <v>47</v>
      </c>
      <c r="E7" s="37">
        <v>17</v>
      </c>
      <c r="F7" s="37">
        <v>6</v>
      </c>
      <c r="G7" s="37">
        <v>0</v>
      </c>
      <c r="H7" s="37" t="s">
        <v>109</v>
      </c>
      <c r="I7" s="37" t="s">
        <v>110</v>
      </c>
      <c r="J7" s="37" t="s">
        <v>111</v>
      </c>
      <c r="K7" s="37" t="s">
        <v>112</v>
      </c>
      <c r="L7" s="37" t="s">
        <v>113</v>
      </c>
      <c r="M7" s="37"/>
      <c r="N7" s="38" t="s">
        <v>114</v>
      </c>
      <c r="O7" s="38" t="s">
        <v>115</v>
      </c>
      <c r="P7" s="38">
        <v>0.9</v>
      </c>
      <c r="Q7" s="38">
        <v>95.25</v>
      </c>
      <c r="R7" s="38">
        <v>2741</v>
      </c>
      <c r="S7" s="38">
        <v>163481</v>
      </c>
      <c r="T7" s="38">
        <v>419.14</v>
      </c>
      <c r="U7" s="38">
        <v>390.04</v>
      </c>
      <c r="V7" s="38">
        <v>1461</v>
      </c>
      <c r="W7" s="38">
        <v>0.49</v>
      </c>
      <c r="X7" s="38">
        <v>2981.63</v>
      </c>
      <c r="Y7" s="38">
        <v>64.17</v>
      </c>
      <c r="Z7" s="38">
        <v>59.62</v>
      </c>
      <c r="AA7" s="38">
        <v>60.13</v>
      </c>
      <c r="AB7" s="38">
        <v>61.21</v>
      </c>
      <c r="AC7" s="38">
        <v>66.89</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697.45</v>
      </c>
      <c r="BG7" s="38">
        <v>659.95</v>
      </c>
      <c r="BH7" s="38">
        <v>566.87</v>
      </c>
      <c r="BI7" s="38">
        <v>506.66</v>
      </c>
      <c r="BJ7" s="38">
        <v>493.4</v>
      </c>
      <c r="BK7" s="38">
        <v>827.19</v>
      </c>
      <c r="BL7" s="38">
        <v>817.63</v>
      </c>
      <c r="BM7" s="38">
        <v>830.5</v>
      </c>
      <c r="BN7" s="38">
        <v>1029.24</v>
      </c>
      <c r="BO7" s="38">
        <v>1063.93</v>
      </c>
      <c r="BP7" s="38">
        <v>985.48</v>
      </c>
      <c r="BQ7" s="38">
        <v>41.91</v>
      </c>
      <c r="BR7" s="38">
        <v>39.53</v>
      </c>
      <c r="BS7" s="38">
        <v>40.880000000000003</v>
      </c>
      <c r="BT7" s="38">
        <v>41.85</v>
      </c>
      <c r="BU7" s="38">
        <v>62.61</v>
      </c>
      <c r="BV7" s="38">
        <v>45.01</v>
      </c>
      <c r="BW7" s="38">
        <v>46.31</v>
      </c>
      <c r="BX7" s="38">
        <v>43.66</v>
      </c>
      <c r="BY7" s="38">
        <v>43.13</v>
      </c>
      <c r="BZ7" s="38">
        <v>46.26</v>
      </c>
      <c r="CA7" s="38">
        <v>45.38</v>
      </c>
      <c r="CB7" s="38">
        <v>362.71</v>
      </c>
      <c r="CC7" s="38">
        <v>394.29</v>
      </c>
      <c r="CD7" s="38">
        <v>411.99</v>
      </c>
      <c r="CE7" s="38">
        <v>400.57</v>
      </c>
      <c r="CF7" s="38">
        <v>265.67</v>
      </c>
      <c r="CG7" s="38">
        <v>350.91</v>
      </c>
      <c r="CH7" s="38">
        <v>349.08</v>
      </c>
      <c r="CI7" s="38">
        <v>382.09</v>
      </c>
      <c r="CJ7" s="38">
        <v>392.03</v>
      </c>
      <c r="CK7" s="38">
        <v>376.4</v>
      </c>
      <c r="CL7" s="38">
        <v>377.04</v>
      </c>
      <c r="CM7" s="38">
        <v>39.56</v>
      </c>
      <c r="CN7" s="38">
        <v>37.659999999999997</v>
      </c>
      <c r="CO7" s="38">
        <v>36.71</v>
      </c>
      <c r="CP7" s="38">
        <v>35.229999999999997</v>
      </c>
      <c r="CQ7" s="38">
        <v>35.97</v>
      </c>
      <c r="CR7" s="38">
        <v>38.24</v>
      </c>
      <c r="CS7" s="38">
        <v>39.42</v>
      </c>
      <c r="CT7" s="38">
        <v>39.68</v>
      </c>
      <c r="CU7" s="38">
        <v>35.64</v>
      </c>
      <c r="CV7" s="38">
        <v>33.729999999999997</v>
      </c>
      <c r="CW7" s="38">
        <v>34.15</v>
      </c>
      <c r="CX7" s="38">
        <v>81.11</v>
      </c>
      <c r="CY7" s="38">
        <v>81.75</v>
      </c>
      <c r="CZ7" s="38">
        <v>82.66</v>
      </c>
      <c r="DA7" s="38">
        <v>83.63</v>
      </c>
      <c r="DB7" s="38">
        <v>85.63</v>
      </c>
      <c r="DC7" s="38">
        <v>81.84</v>
      </c>
      <c r="DD7" s="38">
        <v>82.97</v>
      </c>
      <c r="DE7" s="38">
        <v>83.95</v>
      </c>
      <c r="DF7" s="38">
        <v>82.92</v>
      </c>
      <c r="DG7" s="38">
        <v>79.989999999999995</v>
      </c>
      <c r="DH7" s="38">
        <v>78.22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v>
      </c>
      <c r="EK7" s="38">
        <v>0.14000000000000001</v>
      </c>
      <c r="EL7" s="38">
        <v>0.05</v>
      </c>
      <c r="EM7" s="38">
        <v>0.18</v>
      </c>
      <c r="EN7" s="38">
        <v>0.01</v>
      </c>
      <c r="EO7" s="38">
        <v>0.01</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work</cp:lastModifiedBy>
  <dcterms:created xsi:type="dcterms:W3CDTF">2017-12-25T02:36:23Z</dcterms:created>
  <dcterms:modified xsi:type="dcterms:W3CDTF">2018-02-07T05:42:45Z</dcterms:modified>
  <cp:category/>
</cp:coreProperties>
</file>