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30.3\下水道業務課\下水道業務課\庶務係（担当）\他課提出\財政課\H29\H30.1.30公営企業】公営企業に係る「経営比較分析表」の分析について\提出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<sst xmlns="http://schemas.openxmlformats.org/spreadsheetml/2006/main" count="323" uniqueCount="123">
  <si>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</si>
  <si>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</si>
  <si>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</si>
  <si>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</si>
  <si>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</si>
  <si>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</si>
  <si>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</si>
  <si>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</si>
  <si>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</si>
  <si>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</si>
  <si>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</si>
  <si>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</si>
  <si>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</si>
  <si>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</si>
  <si>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</si>
  <si>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</si>
  <si>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</si>
  <si>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</si>
  <si>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</si>
  <si>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</si>
  <si>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</si>
  <si>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</si>
  <si>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</si>
  <si>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</si>
  <si>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</si>
  <si>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</si>
  <si>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</si>
  <si>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</si>
  <si>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</si>
  <si>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</si>
  <si>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</si>
  <si>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</si>
  <si>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</si>
  <si>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</si>
  <si>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</si>
  <si>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</si>
  <si>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</si>
  <si>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</si>
  <si>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</si>
  <si>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</si>
  <si>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</si>
  <si>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</si>
  <si>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</si>
  <si>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</si>
  <si>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</si>
  <si>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</si>
  <si>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</si>
  <si>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</si>
  <si>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</si>
  <si>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</si>
  <si>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</si>
  <si>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</si>
  <si>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</si>
  <si>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</si>
  <si>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</si>
  <si>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</si>
  <si>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</si>
  <si>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</si>
  <si>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</si>
  <si>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</si>
  <si>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</si>
  <si>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</si>
  <si>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</si>
  <si>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</si>
  <si>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</si>
  <si>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</si>
  <si>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</si>
  <si>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</si>
  <si>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</si>
  <si>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</si>
  <si>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</si>
  <si>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</si>
  <si>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</si>
  <si>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</si>
  <si>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</si>
  <si>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</si>
  <si>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</si>
  <si>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</si>
  <si>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</si>
  <si>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</si>
  <si>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</si>
  <si>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</si>
  <si>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</si>
  <si>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</si>
  <si>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</si>
  <si>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</si>
  <si>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</si>
  <si>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</si>
  <si>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</si>
  <si>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</si>
  <si>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</si>
  <si>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</si>
  <si>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</si>
  <si>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</si>
  <si>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</si>
  <si>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</si>
  <si>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</si>
  <si>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</si>
  <si>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</si>
  <si>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</si>
  <si>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</si>
  <si>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</si>
  <si>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</si>
  <si>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</si>
  <si>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</si>
  <si>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</si>
  <si>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</si>
  <si>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</si>
  <si>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今治市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</si>
  <si>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</si>
  <si>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</si>
  <si>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</si>
  <si>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</si>
  <si>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</si>
  <si>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</si>
  <si>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</si>
  <si>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</si>
  <si>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</si>
  <si>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</si>
  <si>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</si>
  <si>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については、今年度（H28）が法適用初年度であり、法適化前に取得した償却資産については、資産取得時から減価償却が行われてきたものとして算定した資産の帳簿価額（帳簿原価－減価償却累計相当額）をもって法適用時の帳簿原価（取得価額）とするため、減価償却累計額は１年分のみの算定となり、当該率が低くなっている。今後、年数が経過し、償却が進むにつれ50％程度になるものと考えている。
　類似団体平均と比較して、②管渠老朽化率が高く、③管渠改善率が低くなっており、老朽管渠の更新の取組が急がれるが、本市においては、平成28年度から長寿命化計画に基づく老朽管対策事業を行い、平成30年度にはストックマネジメント計画の策定を予定している。老朽化する管渠の更新・改良等必要な対策を計画的に行ってまいりたい。</t>
    <rPh sb="2" eb="4">
      <t>ユウケイ</t>
    </rPh>
    <rPh sb="4" eb="6">
      <t>コテイ</t>
    </rPh>
    <rPh sb="6" eb="8">
      <t>シサン</t>
    </rPh>
    <rPh sb="8" eb="10">
      <t>ゲンカ</t>
    </rPh>
    <rPh sb="10" eb="12">
      <t>ショウキャク</t>
    </rPh>
    <rPh sb="12" eb="13">
      <t>リツ</t>
    </rPh>
    <rPh sb="19" eb="22">
      <t>コンネンド</t>
    </rPh>
    <rPh sb="28" eb="29">
      <t>ホウ</t>
    </rPh>
    <rPh sb="29" eb="31">
      <t>テキヨウ</t>
    </rPh>
    <rPh sb="31" eb="34">
      <t>ショネンド</t>
    </rPh>
    <rPh sb="38" eb="39">
      <t>ホウ</t>
    </rPh>
    <rPh sb="39" eb="40">
      <t>テキ</t>
    </rPh>
    <rPh sb="40" eb="41">
      <t>カ</t>
    </rPh>
    <rPh sb="41" eb="42">
      <t>マエ</t>
    </rPh>
    <rPh sb="43" eb="45">
      <t>シュトク</t>
    </rPh>
    <rPh sb="47" eb="49">
      <t>ショウキャク</t>
    </rPh>
    <rPh sb="49" eb="51">
      <t>シサン</t>
    </rPh>
    <rPh sb="57" eb="59">
      <t>シサン</t>
    </rPh>
    <rPh sb="59" eb="61">
      <t>シュトク</t>
    </rPh>
    <rPh sb="61" eb="62">
      <t>ジ</t>
    </rPh>
    <rPh sb="64" eb="66">
      <t>ゲンカ</t>
    </rPh>
    <rPh sb="66" eb="68">
      <t>ショウキャク</t>
    </rPh>
    <rPh sb="69" eb="70">
      <t>オコナ</t>
    </rPh>
    <rPh sb="80" eb="82">
      <t>サンテイ</t>
    </rPh>
    <rPh sb="84" eb="86">
      <t>シサン</t>
    </rPh>
    <rPh sb="87" eb="89">
      <t>チョウボ</t>
    </rPh>
    <rPh sb="89" eb="91">
      <t>カガク</t>
    </rPh>
    <rPh sb="92" eb="94">
      <t>チョウボ</t>
    </rPh>
    <rPh sb="94" eb="96">
      <t>ゲンカ</t>
    </rPh>
    <rPh sb="97" eb="99">
      <t>ゲンカ</t>
    </rPh>
    <rPh sb="99" eb="101">
      <t>ショウキャク</t>
    </rPh>
    <rPh sb="101" eb="103">
      <t>ルイケイ</t>
    </rPh>
    <rPh sb="103" eb="105">
      <t>ソウトウ</t>
    </rPh>
    <rPh sb="105" eb="106">
      <t>ガク</t>
    </rPh>
    <rPh sb="111" eb="112">
      <t>ホウ</t>
    </rPh>
    <rPh sb="112" eb="114">
      <t>テキヨウ</t>
    </rPh>
    <rPh sb="114" eb="115">
      <t>ジ</t>
    </rPh>
    <rPh sb="116" eb="118">
      <t>チョウボ</t>
    </rPh>
    <rPh sb="118" eb="120">
      <t>ゲンカ</t>
    </rPh>
    <rPh sb="121" eb="123">
      <t>シュトク</t>
    </rPh>
    <rPh sb="123" eb="125">
      <t>カガク</t>
    </rPh>
    <rPh sb="132" eb="134">
      <t>ゲンカ</t>
    </rPh>
    <rPh sb="134" eb="136">
      <t>ショウキャク</t>
    </rPh>
    <rPh sb="136" eb="139">
      <t>ルイケイガク</t>
    </rPh>
    <rPh sb="141" eb="143">
      <t>ネンブン</t>
    </rPh>
    <rPh sb="146" eb="148">
      <t>サンテイ</t>
    </rPh>
    <rPh sb="152" eb="154">
      <t>トウガイ</t>
    </rPh>
    <rPh sb="154" eb="155">
      <t>リツ</t>
    </rPh>
    <rPh sb="156" eb="157">
      <t>ヒク</t>
    </rPh>
    <rPh sb="164" eb="166">
      <t>コンゴ</t>
    </rPh>
    <rPh sb="167" eb="169">
      <t>ネンスウ</t>
    </rPh>
    <rPh sb="170" eb="172">
      <t>ケイカ</t>
    </rPh>
    <rPh sb="174" eb="176">
      <t>ショウキャク</t>
    </rPh>
    <rPh sb="177" eb="178">
      <t>スス</t>
    </rPh>
    <rPh sb="185" eb="187">
      <t>テイド</t>
    </rPh>
    <rPh sb="193" eb="194">
      <t>カンガ</t>
    </rPh>
    <rPh sb="205" eb="207">
      <t>ヘイキン</t>
    </rPh>
    <rPh sb="208" eb="210">
      <t>ヒカク</t>
    </rPh>
    <rPh sb="214" eb="216">
      <t>カンキョ</t>
    </rPh>
    <rPh sb="216" eb="219">
      <t>ロウキュウカ</t>
    </rPh>
    <rPh sb="219" eb="220">
      <t>リツ</t>
    </rPh>
    <rPh sb="221" eb="222">
      <t>タカ</t>
    </rPh>
    <rPh sb="225" eb="227">
      <t>カンキョ</t>
    </rPh>
    <rPh sb="227" eb="229">
      <t>カイゼン</t>
    </rPh>
    <rPh sb="229" eb="230">
      <t>リツ</t>
    </rPh>
    <rPh sb="231" eb="232">
      <t>ヒク</t>
    </rPh>
    <rPh sb="239" eb="241">
      <t>ロウキュウ</t>
    </rPh>
    <rPh sb="241" eb="243">
      <t>カンキョ</t>
    </rPh>
    <rPh sb="244" eb="246">
      <t>コウシン</t>
    </rPh>
    <rPh sb="247" eb="249">
      <t>トリクミ</t>
    </rPh>
    <rPh sb="250" eb="251">
      <t>イソ</t>
    </rPh>
    <rPh sb="337" eb="338">
      <t>トウ</t>
    </rPh>
    <rPh sb="338" eb="340">
      <t>ヒツヨウ</t>
    </rPh>
    <rPh sb="341" eb="343">
      <t>タイサク</t>
    </rPh>
    <rPh sb="348" eb="349">
      <t>オコナ</t>
    </rPh>
    <phoneticPr fontId="4"/>
  </si>
  <si>
    <t>　H28から法適化を行ったが、法適化前は、減価償却費ではなく地方債償還金を用いて収益的収支比率を算出していたため、当該数値は80％前後の数値となっていたが、法適化後は資本費について減価償却費を用いて①の経常収支比率を算出するため、黒字であることを示す100％以上を確保している。
　③流動比率について、類似団体平均77.94に対して、本市は34.80とかなり低くなっている。現在、未払金に対しては、現預金や使用料の未収金があるため支払い余力はあるものの、1年以内に償還期日が到来する企業債が多いことなどから、流動比率が低くなっている。
　④の企業債残高対事業規模比率について、類似団体平均に対して低くなっている。下水道建設費が以前と比べて大幅に減少して推移しているため、今後も当該比率は減少傾向となる見込みである。</t>
    <rPh sb="6" eb="7">
      <t>ホウ</t>
    </rPh>
    <rPh sb="7" eb="8">
      <t>テキ</t>
    </rPh>
    <rPh sb="8" eb="9">
      <t>カ</t>
    </rPh>
    <rPh sb="10" eb="11">
      <t>オコナ</t>
    </rPh>
    <rPh sb="15" eb="16">
      <t>ホウ</t>
    </rPh>
    <rPh sb="16" eb="17">
      <t>テキ</t>
    </rPh>
    <rPh sb="17" eb="18">
      <t>カ</t>
    </rPh>
    <rPh sb="18" eb="19">
      <t>マエ</t>
    </rPh>
    <rPh sb="21" eb="23">
      <t>ゲンカ</t>
    </rPh>
    <rPh sb="23" eb="25">
      <t>ショウキャク</t>
    </rPh>
    <rPh sb="25" eb="26">
      <t>ヒ</t>
    </rPh>
    <rPh sb="30" eb="33">
      <t>チホウサイ</t>
    </rPh>
    <rPh sb="33" eb="35">
      <t>ショウカン</t>
    </rPh>
    <rPh sb="35" eb="36">
      <t>キン</t>
    </rPh>
    <rPh sb="37" eb="38">
      <t>モチ</t>
    </rPh>
    <rPh sb="40" eb="43">
      <t>シュウエキテキ</t>
    </rPh>
    <rPh sb="43" eb="45">
      <t>シュウシ</t>
    </rPh>
    <rPh sb="45" eb="47">
      <t>ヒリツ</t>
    </rPh>
    <rPh sb="48" eb="50">
      <t>サンシュツ</t>
    </rPh>
    <rPh sb="57" eb="59">
      <t>トウガイ</t>
    </rPh>
    <rPh sb="59" eb="61">
      <t>スウチ</t>
    </rPh>
    <rPh sb="65" eb="67">
      <t>ゼンゴ</t>
    </rPh>
    <rPh sb="68" eb="70">
      <t>スウチ</t>
    </rPh>
    <rPh sb="101" eb="103">
      <t>ケイジョウ</t>
    </rPh>
    <rPh sb="103" eb="105">
      <t>シュウシ</t>
    </rPh>
    <rPh sb="105" eb="107">
      <t>ヒリツ</t>
    </rPh>
    <rPh sb="108" eb="110">
      <t>サンシュツ</t>
    </rPh>
    <rPh sb="115" eb="117">
      <t>クロジ</t>
    </rPh>
    <rPh sb="123" eb="124">
      <t>シメ</t>
    </rPh>
    <rPh sb="129" eb="131">
      <t>イジョウ</t>
    </rPh>
    <rPh sb="132" eb="134">
      <t>カクホ</t>
    </rPh>
    <rPh sb="142" eb="144">
      <t>リュウドウ</t>
    </rPh>
    <rPh sb="144" eb="146">
      <t>ヒリツ</t>
    </rPh>
    <rPh sb="151" eb="153">
      <t>ルイジ</t>
    </rPh>
    <rPh sb="153" eb="155">
      <t>ダンタイ</t>
    </rPh>
    <rPh sb="155" eb="157">
      <t>ヘイキン</t>
    </rPh>
    <rPh sb="163" eb="164">
      <t>タイ</t>
    </rPh>
    <rPh sb="309" eb="312">
      <t>ケンセツヒ</t>
    </rPh>
    <rPh sb="313" eb="315">
      <t>イゼン</t>
    </rPh>
    <rPh sb="316" eb="317">
      <t>クラ</t>
    </rPh>
    <rPh sb="319" eb="321">
      <t>オオハバ</t>
    </rPh>
    <rPh sb="322" eb="324">
      <t>ゲンショウ</t>
    </rPh>
    <rPh sb="326" eb="328">
      <t>スイイ</t>
    </rPh>
    <rPh sb="335" eb="337">
      <t>コンゴ</t>
    </rPh>
    <rPh sb="338" eb="340">
      <t>トウガイ</t>
    </rPh>
    <rPh sb="340" eb="342">
      <t>ヒリツ</t>
    </rPh>
    <rPh sb="343" eb="345">
      <t>ゲンショウ</t>
    </rPh>
    <rPh sb="345" eb="347">
      <t>ケイコウ</t>
    </rPh>
    <rPh sb="350" eb="352">
      <t>ミコ</t>
    </rPh>
    <phoneticPr fontId="4"/>
  </si>
  <si>
    <t>　今後10年間で、東部処理系統の整備のため集中的な投資が必要であるものの、建設費の増大していた10年前と比べると約半分となっているため、今後公債費の負担は減少し、経営が改善されるものと思われる。反面、人口減少や節水意識の高まりで使用料収入が減少する見込みであること、また、施設や管渠の老朽化対策や地震対策などが必要で、同一会計内の特定環境保全公共下水道事業の赤字補てんも必要であることから、使用料の適正化や処理場の統廃合などによるコストの削減等、経営改善を図る必要がある。</t>
    <rPh sb="1" eb="3">
      <t>コンゴ</t>
    </rPh>
    <rPh sb="5" eb="7">
      <t>ネンカン</t>
    </rPh>
    <rPh sb="9" eb="11">
      <t>トウブ</t>
    </rPh>
    <rPh sb="11" eb="13">
      <t>ショリ</t>
    </rPh>
    <rPh sb="13" eb="15">
      <t>ケイトウ</t>
    </rPh>
    <rPh sb="16" eb="18">
      <t>セイビ</t>
    </rPh>
    <rPh sb="21" eb="24">
      <t>シュウチュウテキ</t>
    </rPh>
    <rPh sb="25" eb="27">
      <t>トウシ</t>
    </rPh>
    <rPh sb="28" eb="30">
      <t>ヒツヨウ</t>
    </rPh>
    <rPh sb="37" eb="40">
      <t>ケンセツヒ</t>
    </rPh>
    <rPh sb="41" eb="43">
      <t>ゾウダイ</t>
    </rPh>
    <rPh sb="49" eb="51">
      <t>ネンマエ</t>
    </rPh>
    <rPh sb="52" eb="53">
      <t>クラ</t>
    </rPh>
    <rPh sb="56" eb="59">
      <t>ヤクハンブン</t>
    </rPh>
    <rPh sb="68" eb="70">
      <t>コンゴ</t>
    </rPh>
    <rPh sb="70" eb="72">
      <t>コウサイ</t>
    </rPh>
    <rPh sb="72" eb="73">
      <t>ヒ</t>
    </rPh>
    <rPh sb="74" eb="76">
      <t>フタン</t>
    </rPh>
    <rPh sb="77" eb="79">
      <t>ゲンショウ</t>
    </rPh>
    <rPh sb="81" eb="83">
      <t>ケイエイ</t>
    </rPh>
    <rPh sb="84" eb="86">
      <t>カイゼン</t>
    </rPh>
    <rPh sb="92" eb="93">
      <t>オモ</t>
    </rPh>
    <rPh sb="97" eb="99">
      <t>ハンメン</t>
    </rPh>
    <rPh sb="100" eb="102">
      <t>ジンコウ</t>
    </rPh>
    <rPh sb="102" eb="104">
      <t>ゲンショウ</t>
    </rPh>
    <rPh sb="105" eb="107">
      <t>セッスイ</t>
    </rPh>
    <rPh sb="107" eb="109">
      <t>イシキ</t>
    </rPh>
    <rPh sb="110" eb="111">
      <t>タカ</t>
    </rPh>
    <rPh sb="114" eb="117">
      <t>シヨウリョウ</t>
    </rPh>
    <rPh sb="117" eb="119">
      <t>シュウニュウ</t>
    </rPh>
    <rPh sb="120" eb="122">
      <t>ゲンショウ</t>
    </rPh>
    <rPh sb="124" eb="126">
      <t>ミコ</t>
    </rPh>
    <rPh sb="136" eb="138">
      <t>シセツ</t>
    </rPh>
    <rPh sb="139" eb="141">
      <t>カンキョ</t>
    </rPh>
    <rPh sb="142" eb="145">
      <t>ロウキュウカ</t>
    </rPh>
    <rPh sb="145" eb="147">
      <t>タイサク</t>
    </rPh>
    <rPh sb="148" eb="150">
      <t>ジシン</t>
    </rPh>
    <rPh sb="150" eb="152">
      <t>タイサク</t>
    </rPh>
    <rPh sb="155" eb="157">
      <t>ヒツヨウ</t>
    </rPh>
    <rPh sb="159" eb="161">
      <t>ドウイツ</t>
    </rPh>
    <rPh sb="161" eb="163">
      <t>カイケイ</t>
    </rPh>
    <rPh sb="163" eb="164">
      <t>ナイ</t>
    </rPh>
    <rPh sb="165" eb="167">
      <t>トクテイ</t>
    </rPh>
    <rPh sb="167" eb="169">
      <t>カンキョウ</t>
    </rPh>
    <rPh sb="169" eb="171">
      <t>ホゼン</t>
    </rPh>
    <rPh sb="171" eb="173">
      <t>コウキョウ</t>
    </rPh>
    <rPh sb="173" eb="176">
      <t>ゲスイドウ</t>
    </rPh>
    <rPh sb="176" eb="178">
      <t>ジギョウ</t>
    </rPh>
    <rPh sb="179" eb="181">
      <t>アカジ</t>
    </rPh>
    <rPh sb="181" eb="182">
      <t>ホ</t>
    </rPh>
    <rPh sb="185" eb="187">
      <t>ヒツヨウ</t>
    </rPh>
    <rPh sb="203" eb="206">
      <t>ショリジョウ</t>
    </rPh>
    <rPh sb="207" eb="210">
      <t>トウハイゴウ</t>
    </rPh>
    <rPh sb="219" eb="221">
      <t>サクゲン</t>
    </rPh>
    <rPh sb="221" eb="222">
      <t>トウ</t>
    </rPh>
    <rPh sb="223" eb="225">
      <t>ケイエイ</t>
    </rPh>
    <rPh sb="225" eb="227">
      <t>カイゼン</t>
    </rPh>
    <rPh sb="228" eb="229">
      <t>ハカ</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</si>
</sst>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0.09</c:v>
                </c:pt>
              </c:numCache>
            </c:numRef>
          </c:val>
        </c:ser>
        <c:dLbls>
          <c:showLegendKey val="0"/>
          <c:showVal val="0"/>
          <c:showCatName val="0"/>
          <c:showSerName val="0"/>
          <c:showPercent val="0"/>
          <c:showBubbleSize val="0"/>
        </c:dLbls>
        <c:gapWidth val="150"/>
        <c:axId val="200476384"/>
        <c:axId val="2004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ser>
        <c:dLbls>
          <c:showLegendKey val="0"/>
          <c:showVal val="0"/>
          <c:showCatName val="0"/>
          <c:showSerName val="0"/>
          <c:showPercent val="0"/>
          <c:showBubbleSize val="0"/>
        </c:dLbls>
        <c:marker val="1"/>
        <c:smooth val="0"/>
        <c:axId val="200476384"/>
        <c:axId val="200476768"/>
      </c:lineChart>
      <c:dateAx>
        <c:axId val="200476384"/>
        <c:scaling>
          <c:orientation val="minMax"/>
        </c:scaling>
        <c:delete val="1"/>
        <c:axPos val="b"/>
        <c:numFmt formatCode="ge" sourceLinked="1"/>
        <c:majorTickMark val="none"/>
        <c:minorTickMark val="none"/>
        <c:tickLblPos val="none"/>
        <c:crossAx val="200476768"/>
        <c:crosses val="autoZero"/>
        <c:auto val="1"/>
        <c:lblOffset val="100"/>
        <c:baseTimeUnit val="years"/>
      </c:dateAx>
      <c:valAx>
        <c:axId val="2004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66.36</c:v>
                </c:pt>
              </c:numCache>
            </c:numRef>
          </c:val>
        </c:ser>
        <c:dLbls>
          <c:showLegendKey val="0"/>
          <c:showVal val="0"/>
          <c:showCatName val="0"/>
          <c:showSerName val="0"/>
          <c:showPercent val="0"/>
          <c:showBubbleSize val="0"/>
        </c:dLbls>
        <c:gapWidth val="150"/>
        <c:axId val="199975760"/>
        <c:axId val="2362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64.67</c:v>
                </c:pt>
              </c:numCache>
            </c:numRef>
          </c:val>
          <c:smooth val="0"/>
        </c:ser>
        <c:dLbls>
          <c:showLegendKey val="0"/>
          <c:showVal val="0"/>
          <c:showCatName val="0"/>
          <c:showSerName val="0"/>
          <c:showPercent val="0"/>
          <c:showBubbleSize val="0"/>
        </c:dLbls>
        <c:marker val="1"/>
        <c:smooth val="0"/>
        <c:axId val="199975760"/>
        <c:axId val="236242848"/>
      </c:lineChart>
      <c:dateAx>
        <c:axId val="199975760"/>
        <c:scaling>
          <c:orientation val="minMax"/>
        </c:scaling>
        <c:delete val="1"/>
        <c:axPos val="b"/>
        <c:numFmt formatCode="ge" sourceLinked="1"/>
        <c:majorTickMark val="none"/>
        <c:minorTickMark val="none"/>
        <c:tickLblPos val="none"/>
        <c:crossAx val="236242848"/>
        <c:crosses val="autoZero"/>
        <c:auto val="1"/>
        <c:lblOffset val="100"/>
        <c:baseTimeUnit val="years"/>
      </c:dateAx>
      <c:valAx>
        <c:axId val="2362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93.71</c:v>
                </c:pt>
              </c:numCache>
            </c:numRef>
          </c:val>
        </c:ser>
        <c:dLbls>
          <c:showLegendKey val="0"/>
          <c:showVal val="0"/>
          <c:showCatName val="0"/>
          <c:showSerName val="0"/>
          <c:showPercent val="0"/>
          <c:showBubbleSize val="0"/>
        </c:dLbls>
        <c:gapWidth val="150"/>
        <c:axId val="236244024"/>
        <c:axId val="2362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91.76</c:v>
                </c:pt>
              </c:numCache>
            </c:numRef>
          </c:val>
          <c:smooth val="0"/>
        </c:ser>
        <c:dLbls>
          <c:showLegendKey val="0"/>
          <c:showVal val="0"/>
          <c:showCatName val="0"/>
          <c:showSerName val="0"/>
          <c:showPercent val="0"/>
          <c:showBubbleSize val="0"/>
        </c:dLbls>
        <c:marker val="1"/>
        <c:smooth val="0"/>
        <c:axId val="236244024"/>
        <c:axId val="236244416"/>
      </c:lineChart>
      <c:dateAx>
        <c:axId val="236244024"/>
        <c:scaling>
          <c:orientation val="minMax"/>
        </c:scaling>
        <c:delete val="1"/>
        <c:axPos val="b"/>
        <c:numFmt formatCode="ge" sourceLinked="1"/>
        <c:majorTickMark val="none"/>
        <c:minorTickMark val="none"/>
        <c:tickLblPos val="none"/>
        <c:crossAx val="236244416"/>
        <c:crosses val="autoZero"/>
        <c:auto val="1"/>
        <c:lblOffset val="100"/>
        <c:baseTimeUnit val="years"/>
      </c:dateAx>
      <c:valAx>
        <c:axId val="2362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4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104.29</c:v>
                </c:pt>
              </c:numCache>
            </c:numRef>
          </c:val>
        </c:ser>
        <c:dLbls>
          <c:showLegendKey val="0"/>
          <c:showVal val="0"/>
          <c:showCatName val="0"/>
          <c:showSerName val="0"/>
          <c:showPercent val="0"/>
          <c:showBubbleSize val="0"/>
        </c:dLbls>
        <c:gapWidth val="150"/>
        <c:axId val="235382824"/>
        <c:axId val="23538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109.27</c:v>
                </c:pt>
              </c:numCache>
            </c:numRef>
          </c:val>
          <c:smooth val="0"/>
        </c:ser>
        <c:dLbls>
          <c:showLegendKey val="0"/>
          <c:showVal val="0"/>
          <c:showCatName val="0"/>
          <c:showSerName val="0"/>
          <c:showPercent val="0"/>
          <c:showBubbleSize val="0"/>
        </c:dLbls>
        <c:marker val="1"/>
        <c:smooth val="0"/>
        <c:axId val="235382824"/>
        <c:axId val="235387304"/>
      </c:lineChart>
      <c:dateAx>
        <c:axId val="235382824"/>
        <c:scaling>
          <c:orientation val="minMax"/>
        </c:scaling>
        <c:delete val="1"/>
        <c:axPos val="b"/>
        <c:numFmt formatCode="ge" sourceLinked="1"/>
        <c:majorTickMark val="none"/>
        <c:minorTickMark val="none"/>
        <c:tickLblPos val="none"/>
        <c:crossAx val="235387304"/>
        <c:crosses val="autoZero"/>
        <c:auto val="1"/>
        <c:lblOffset val="100"/>
        <c:baseTimeUnit val="years"/>
      </c:dateAx>
      <c:valAx>
        <c:axId val="23538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4.3600000000000003</c:v>
                </c:pt>
              </c:numCache>
            </c:numRef>
          </c:val>
        </c:ser>
        <c:dLbls>
          <c:showLegendKey val="0"/>
          <c:showVal val="0"/>
          <c:showCatName val="0"/>
          <c:showSerName val="0"/>
          <c:showPercent val="0"/>
          <c:showBubbleSize val="0"/>
        </c:dLbls>
        <c:gapWidth val="150"/>
        <c:axId val="235586920"/>
        <c:axId val="23548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26.63</c:v>
                </c:pt>
              </c:numCache>
            </c:numRef>
          </c:val>
          <c:smooth val="0"/>
        </c:ser>
        <c:dLbls>
          <c:showLegendKey val="0"/>
          <c:showVal val="0"/>
          <c:showCatName val="0"/>
          <c:showSerName val="0"/>
          <c:showPercent val="0"/>
          <c:showBubbleSize val="0"/>
        </c:dLbls>
        <c:marker val="1"/>
        <c:smooth val="0"/>
        <c:axId val="235586920"/>
        <c:axId val="235481288"/>
      </c:lineChart>
      <c:dateAx>
        <c:axId val="235586920"/>
        <c:scaling>
          <c:orientation val="minMax"/>
        </c:scaling>
        <c:delete val="1"/>
        <c:axPos val="b"/>
        <c:numFmt formatCode="ge" sourceLinked="1"/>
        <c:majorTickMark val="none"/>
        <c:minorTickMark val="none"/>
        <c:tickLblPos val="none"/>
        <c:crossAx val="235481288"/>
        <c:crosses val="autoZero"/>
        <c:auto val="1"/>
        <c:lblOffset val="100"/>
        <c:baseTimeUnit val="years"/>
      </c:dateAx>
      <c:valAx>
        <c:axId val="23548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8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3.43</c:v>
                </c:pt>
              </c:numCache>
            </c:numRef>
          </c:val>
        </c:ser>
        <c:dLbls>
          <c:showLegendKey val="0"/>
          <c:showVal val="0"/>
          <c:showCatName val="0"/>
          <c:showSerName val="0"/>
          <c:showPercent val="0"/>
          <c:showBubbleSize val="0"/>
        </c:dLbls>
        <c:gapWidth val="150"/>
        <c:axId val="235352080"/>
        <c:axId val="23553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0.95</c:v>
                </c:pt>
              </c:numCache>
            </c:numRef>
          </c:val>
          <c:smooth val="0"/>
        </c:ser>
        <c:dLbls>
          <c:showLegendKey val="0"/>
          <c:showVal val="0"/>
          <c:showCatName val="0"/>
          <c:showSerName val="0"/>
          <c:showPercent val="0"/>
          <c:showBubbleSize val="0"/>
        </c:dLbls>
        <c:marker val="1"/>
        <c:smooth val="0"/>
        <c:axId val="235352080"/>
        <c:axId val="235535320"/>
      </c:lineChart>
      <c:dateAx>
        <c:axId val="235352080"/>
        <c:scaling>
          <c:orientation val="minMax"/>
        </c:scaling>
        <c:delete val="1"/>
        <c:axPos val="b"/>
        <c:numFmt formatCode="ge" sourceLinked="1"/>
        <c:majorTickMark val="none"/>
        <c:minorTickMark val="none"/>
        <c:tickLblPos val="none"/>
        <c:crossAx val="235535320"/>
        <c:crosses val="autoZero"/>
        <c:auto val="1"/>
        <c:lblOffset val="100"/>
        <c:baseTimeUnit val="years"/>
      </c:dateAx>
      <c:valAx>
        <c:axId val="23553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5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99977720"/>
        <c:axId val="23590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15.65</c:v>
                </c:pt>
              </c:numCache>
            </c:numRef>
          </c:val>
          <c:smooth val="0"/>
        </c:ser>
        <c:dLbls>
          <c:showLegendKey val="0"/>
          <c:showVal val="0"/>
          <c:showCatName val="0"/>
          <c:showSerName val="0"/>
          <c:showPercent val="0"/>
          <c:showBubbleSize val="0"/>
        </c:dLbls>
        <c:marker val="1"/>
        <c:smooth val="0"/>
        <c:axId val="199977720"/>
        <c:axId val="235906800"/>
      </c:lineChart>
      <c:dateAx>
        <c:axId val="199977720"/>
        <c:scaling>
          <c:orientation val="minMax"/>
        </c:scaling>
        <c:delete val="1"/>
        <c:axPos val="b"/>
        <c:numFmt formatCode="ge" sourceLinked="1"/>
        <c:majorTickMark val="none"/>
        <c:minorTickMark val="none"/>
        <c:tickLblPos val="none"/>
        <c:crossAx val="235906800"/>
        <c:crosses val="autoZero"/>
        <c:auto val="1"/>
        <c:lblOffset val="100"/>
        <c:baseTimeUnit val="years"/>
      </c:dateAx>
      <c:valAx>
        <c:axId val="23590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34.799999999999997</c:v>
                </c:pt>
              </c:numCache>
            </c:numRef>
          </c:val>
        </c:ser>
        <c:dLbls>
          <c:showLegendKey val="0"/>
          <c:showVal val="0"/>
          <c:showCatName val="0"/>
          <c:showSerName val="0"/>
          <c:showPercent val="0"/>
          <c:showBubbleSize val="0"/>
        </c:dLbls>
        <c:gapWidth val="150"/>
        <c:axId val="235907976"/>
        <c:axId val="23590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77.94</c:v>
                </c:pt>
              </c:numCache>
            </c:numRef>
          </c:val>
          <c:smooth val="0"/>
        </c:ser>
        <c:dLbls>
          <c:showLegendKey val="0"/>
          <c:showVal val="0"/>
          <c:showCatName val="0"/>
          <c:showSerName val="0"/>
          <c:showPercent val="0"/>
          <c:showBubbleSize val="0"/>
        </c:dLbls>
        <c:marker val="1"/>
        <c:smooth val="0"/>
        <c:axId val="235907976"/>
        <c:axId val="235908368"/>
      </c:lineChart>
      <c:dateAx>
        <c:axId val="235907976"/>
        <c:scaling>
          <c:orientation val="minMax"/>
        </c:scaling>
        <c:delete val="1"/>
        <c:axPos val="b"/>
        <c:numFmt formatCode="ge" sourceLinked="1"/>
        <c:majorTickMark val="none"/>
        <c:minorTickMark val="none"/>
        <c:tickLblPos val="none"/>
        <c:crossAx val="235908368"/>
        <c:crosses val="autoZero"/>
        <c:auto val="1"/>
        <c:lblOffset val="100"/>
        <c:baseTimeUnit val="years"/>
      </c:dateAx>
      <c:valAx>
        <c:axId val="2359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0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640.08000000000004</c:v>
                </c:pt>
              </c:numCache>
            </c:numRef>
          </c:val>
        </c:ser>
        <c:dLbls>
          <c:showLegendKey val="0"/>
          <c:showVal val="0"/>
          <c:showCatName val="0"/>
          <c:showSerName val="0"/>
          <c:showPercent val="0"/>
          <c:showBubbleSize val="0"/>
        </c:dLbls>
        <c:gapWidth val="150"/>
        <c:axId val="235909544"/>
        <c:axId val="23590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774.99</c:v>
                </c:pt>
              </c:numCache>
            </c:numRef>
          </c:val>
          <c:smooth val="0"/>
        </c:ser>
        <c:dLbls>
          <c:showLegendKey val="0"/>
          <c:showVal val="0"/>
          <c:showCatName val="0"/>
          <c:showSerName val="0"/>
          <c:showPercent val="0"/>
          <c:showBubbleSize val="0"/>
        </c:dLbls>
        <c:marker val="1"/>
        <c:smooth val="0"/>
        <c:axId val="235909544"/>
        <c:axId val="235909936"/>
      </c:lineChart>
      <c:dateAx>
        <c:axId val="235909544"/>
        <c:scaling>
          <c:orientation val="minMax"/>
        </c:scaling>
        <c:delete val="1"/>
        <c:axPos val="b"/>
        <c:numFmt formatCode="ge" sourceLinked="1"/>
        <c:majorTickMark val="none"/>
        <c:minorTickMark val="none"/>
        <c:tickLblPos val="none"/>
        <c:crossAx val="235909936"/>
        <c:crosses val="autoZero"/>
        <c:auto val="1"/>
        <c:lblOffset val="100"/>
        <c:baseTimeUnit val="years"/>
      </c:dateAx>
      <c:valAx>
        <c:axId val="23590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0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104.33</c:v>
                </c:pt>
              </c:numCache>
            </c:numRef>
          </c:val>
        </c:ser>
        <c:dLbls>
          <c:showLegendKey val="0"/>
          <c:showVal val="0"/>
          <c:showCatName val="0"/>
          <c:showSerName val="0"/>
          <c:showPercent val="0"/>
          <c:showBubbleSize val="0"/>
        </c:dLbls>
        <c:gapWidth val="150"/>
        <c:axId val="236241280"/>
        <c:axId val="23624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96.57</c:v>
                </c:pt>
              </c:numCache>
            </c:numRef>
          </c:val>
          <c:smooth val="0"/>
        </c:ser>
        <c:dLbls>
          <c:showLegendKey val="0"/>
          <c:showVal val="0"/>
          <c:showCatName val="0"/>
          <c:showSerName val="0"/>
          <c:showPercent val="0"/>
          <c:showBubbleSize val="0"/>
        </c:dLbls>
        <c:marker val="1"/>
        <c:smooth val="0"/>
        <c:axId val="236241280"/>
        <c:axId val="236241672"/>
      </c:lineChart>
      <c:dateAx>
        <c:axId val="236241280"/>
        <c:scaling>
          <c:orientation val="minMax"/>
        </c:scaling>
        <c:delete val="1"/>
        <c:axPos val="b"/>
        <c:numFmt formatCode="ge" sourceLinked="1"/>
        <c:majorTickMark val="none"/>
        <c:minorTickMark val="none"/>
        <c:tickLblPos val="none"/>
        <c:crossAx val="236241672"/>
        <c:crosses val="autoZero"/>
        <c:auto val="1"/>
        <c:lblOffset val="100"/>
        <c:baseTimeUnit val="years"/>
      </c:dateAx>
      <c:valAx>
        <c:axId val="23624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150.24</c:v>
                </c:pt>
              </c:numCache>
            </c:numRef>
          </c:val>
        </c:ser>
        <c:dLbls>
          <c:showLegendKey val="0"/>
          <c:showVal val="0"/>
          <c:showCatName val="0"/>
          <c:showSerName val="0"/>
          <c:showPercent val="0"/>
          <c:showBubbleSize val="0"/>
        </c:dLbls>
        <c:gapWidth val="150"/>
        <c:axId val="199977328"/>
        <c:axId val="19997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161.54</c:v>
                </c:pt>
              </c:numCache>
            </c:numRef>
          </c:val>
          <c:smooth val="0"/>
        </c:ser>
        <c:dLbls>
          <c:showLegendKey val="0"/>
          <c:showVal val="0"/>
          <c:showCatName val="0"/>
          <c:showSerName val="0"/>
          <c:showPercent val="0"/>
          <c:showBubbleSize val="0"/>
        </c:dLbls>
        <c:marker val="1"/>
        <c:smooth val="0"/>
        <c:axId val="199977328"/>
        <c:axId val="199976936"/>
      </c:lineChart>
      <c:dateAx>
        <c:axId val="199977328"/>
        <c:scaling>
          <c:orientation val="minMax"/>
        </c:scaling>
        <c:delete val="1"/>
        <c:axPos val="b"/>
        <c:numFmt formatCode="ge" sourceLinked="1"/>
        <c:majorTickMark val="none"/>
        <c:minorTickMark val="none"/>
        <c:tickLblPos val="none"/>
        <c:crossAx val="199976936"/>
        <c:crosses val="autoZero"/>
        <c:auto val="1"/>
        <c:lblOffset val="100"/>
        <c:baseTimeUnit val="years"/>
      </c:dateAx>
      <c:valAx>
        <c:axId val="19997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愛媛県　今治市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119</v>
      </c>
      <c r="AE8" s="74"/>
      <c r="AF8" s="74"/>
      <c r="AG8" s="74"/>
      <c r="AH8" s="74"/>
      <c r="AI8" s="74"/>
      <c r="AJ8" s="74"/>
      <c r="AK8" s="4"/>
      <c r="AL8" s="70">
        <f>データ!S6</f>
        <v>163481</v>
      </c>
      <c r="AM8" s="70"/>
      <c r="AN8" s="70"/>
      <c r="AO8" s="70"/>
      <c r="AP8" s="70"/>
      <c r="AQ8" s="70"/>
      <c r="AR8" s="70"/>
      <c r="AS8" s="70"/>
      <c r="AT8" s="69">
        <f>データ!T6</f>
        <v>419.14</v>
      </c>
      <c r="AU8" s="69"/>
      <c r="AV8" s="69"/>
      <c r="AW8" s="69"/>
      <c r="AX8" s="69"/>
      <c r="AY8" s="69"/>
      <c r="AZ8" s="69"/>
      <c r="BA8" s="69"/>
      <c r="BB8" s="69">
        <f>データ!U6</f>
        <v>390.04</v>
      </c>
      <c r="BC8" s="69"/>
      <c r="BD8" s="69"/>
      <c r="BE8" s="69"/>
      <c r="BF8" s="69"/>
      <c r="BG8" s="69"/>
      <c r="BH8" s="69"/>
      <c r="BI8" s="69"/>
      <c r="BJ8" s="4"/>
      <c r="BK8" s="4"/>
      <c r="BL8" s="71" t="s">
        <v>10</v>
      </c>
      <c r="BM8" s="72"/>
      <c r="BN8" s="8" t="s">
        <v>11</v>
      </c>
      <c r="BO8" s="9"/>
      <c r="BP8" s="9"/>
      <c r="BQ8" s="9"/>
      <c r="BR8" s="9"/>
      <c r="BS8" s="9"/>
      <c r="BT8" s="9"/>
      <c r="BU8" s="9"/>
      <c r="BV8" s="9"/>
      <c r="BW8" s="9"/>
      <c r="BX8" s="9"/>
      <c r="BY8" s="10"/>
    </row>
    <row r="9" spans="1:78" ht="18.75" customHeight="1">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c r="A10" s="2"/>
      <c r="B10" s="69" t="str">
        <f>データ!N6</f>
        <v>-</v>
      </c>
      <c r="C10" s="69"/>
      <c r="D10" s="69"/>
      <c r="E10" s="69"/>
      <c r="F10" s="69"/>
      <c r="G10" s="69"/>
      <c r="H10" s="69"/>
      <c r="I10" s="69">
        <f>データ!O6</f>
        <v>61.5</v>
      </c>
      <c r="J10" s="69"/>
      <c r="K10" s="69"/>
      <c r="L10" s="69"/>
      <c r="M10" s="69"/>
      <c r="N10" s="69"/>
      <c r="O10" s="69"/>
      <c r="P10" s="69">
        <f>データ!P6</f>
        <v>53.81</v>
      </c>
      <c r="Q10" s="69"/>
      <c r="R10" s="69"/>
      <c r="S10" s="69"/>
      <c r="T10" s="69"/>
      <c r="U10" s="69"/>
      <c r="V10" s="69"/>
      <c r="W10" s="69">
        <f>データ!Q6</f>
        <v>58.41</v>
      </c>
      <c r="X10" s="69"/>
      <c r="Y10" s="69"/>
      <c r="Z10" s="69"/>
      <c r="AA10" s="69"/>
      <c r="AB10" s="69"/>
      <c r="AC10" s="69"/>
      <c r="AD10" s="70">
        <f>データ!R6</f>
        <v>2741</v>
      </c>
      <c r="AE10" s="70"/>
      <c r="AF10" s="70"/>
      <c r="AG10" s="70"/>
      <c r="AH10" s="70"/>
      <c r="AI10" s="70"/>
      <c r="AJ10" s="70"/>
      <c r="AK10" s="2"/>
      <c r="AL10" s="70">
        <f>データ!V6</f>
        <v>87627</v>
      </c>
      <c r="AM10" s="70"/>
      <c r="AN10" s="70"/>
      <c r="AO10" s="70"/>
      <c r="AP10" s="70"/>
      <c r="AQ10" s="70"/>
      <c r="AR10" s="70"/>
      <c r="AS10" s="70"/>
      <c r="AT10" s="69">
        <f>データ!W6</f>
        <v>20.96</v>
      </c>
      <c r="AU10" s="69"/>
      <c r="AV10" s="69"/>
      <c r="AW10" s="69"/>
      <c r="AX10" s="69"/>
      <c r="AY10" s="69"/>
      <c r="AZ10" s="69"/>
      <c r="BA10" s="69"/>
      <c r="BB10" s="69">
        <f>データ!X6</f>
        <v>4180.68</v>
      </c>
      <c r="BC10" s="69"/>
      <c r="BD10" s="69"/>
      <c r="BE10" s="69"/>
      <c r="BF10" s="69"/>
      <c r="BG10" s="69"/>
      <c r="BH10" s="69"/>
      <c r="BI10" s="69"/>
      <c r="BJ10" s="2"/>
      <c r="BK10" s="2"/>
      <c r="BL10" s="59" t="s">
        <v>22</v>
      </c>
      <c r="BM10" s="6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382027</v>
      </c>
      <c r="D6" s="34">
        <f t="shared" si="3"/>
        <v>46</v>
      </c>
      <c r="E6" s="34">
        <f t="shared" si="3"/>
        <v>17</v>
      </c>
      <c r="F6" s="34">
        <f t="shared" si="3"/>
        <v>1</v>
      </c>
      <c r="G6" s="34">
        <f t="shared" si="3"/>
        <v>0</v>
      </c>
      <c r="H6" s="34" t="str">
        <f t="shared" si="3"/>
        <v>愛媛県　今治市</v>
      </c>
      <c r="I6" s="34" t="str">
        <f t="shared" si="3"/>
        <v>法適用</v>
      </c>
      <c r="J6" s="34" t="str">
        <f t="shared" si="3"/>
        <v>下水道事業</v>
      </c>
      <c r="K6" s="34" t="str">
        <f t="shared" si="3"/>
        <v>公共下水道</v>
      </c>
      <c r="L6" s="34" t="str">
        <f t="shared" si="3"/>
        <v>Bd1</v>
      </c>
      <c r="M6" s="34">
        <f t="shared" si="3"/>
        <v>0</v>
      </c>
      <c r="N6" s="35" t="str">
        <f t="shared" si="3"/>
        <v>-</v>
      </c>
      <c r="O6" s="35">
        <f t="shared" si="3"/>
        <v>61.5</v>
      </c>
      <c r="P6" s="35">
        <f t="shared" si="3"/>
        <v>53.81</v>
      </c>
      <c r="Q6" s="35">
        <f t="shared" si="3"/>
        <v>58.41</v>
      </c>
      <c r="R6" s="35">
        <f t="shared" si="3"/>
        <v>2741</v>
      </c>
      <c r="S6" s="35">
        <f t="shared" si="3"/>
        <v>163481</v>
      </c>
      <c r="T6" s="35">
        <f t="shared" si="3"/>
        <v>419.14</v>
      </c>
      <c r="U6" s="35">
        <f t="shared" si="3"/>
        <v>390.04</v>
      </c>
      <c r="V6" s="35">
        <f t="shared" si="3"/>
        <v>87627</v>
      </c>
      <c r="W6" s="35">
        <f t="shared" si="3"/>
        <v>20.96</v>
      </c>
      <c r="X6" s="35">
        <f t="shared" si="3"/>
        <v>4180.68</v>
      </c>
      <c r="Y6" s="36" t="str">
        <f>IF(Y7="",NA(),Y7)</f>
        <v>-</v>
      </c>
      <c r="Z6" s="36" t="str">
        <f t="shared" ref="Z6:AH6" si="4">IF(Z7="",NA(),Z7)</f>
        <v>-</v>
      </c>
      <c r="AA6" s="36" t="str">
        <f t="shared" si="4"/>
        <v>-</v>
      </c>
      <c r="AB6" s="36" t="str">
        <f t="shared" si="4"/>
        <v>-</v>
      </c>
      <c r="AC6" s="36">
        <f t="shared" si="4"/>
        <v>104.29</v>
      </c>
      <c r="AD6" s="36" t="str">
        <f t="shared" si="4"/>
        <v>-</v>
      </c>
      <c r="AE6" s="36" t="str">
        <f t="shared" si="4"/>
        <v>-</v>
      </c>
      <c r="AF6" s="36" t="str">
        <f t="shared" si="4"/>
        <v>-</v>
      </c>
      <c r="AG6" s="36" t="str">
        <f t="shared" si="4"/>
        <v>-</v>
      </c>
      <c r="AH6" s="36">
        <f t="shared" si="4"/>
        <v>109.27</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15.65</v>
      </c>
      <c r="AT6" s="35" t="str">
        <f>IF(AT7="","",IF(AT7="-","【-】","【"&amp;SUBSTITUTE(TEXT(AT7,"#,##0.00"),"-","△")&amp;"】"))</f>
        <v>【4.38】</v>
      </c>
      <c r="AU6" s="36" t="str">
        <f>IF(AU7="",NA(),AU7)</f>
        <v>-</v>
      </c>
      <c r="AV6" s="36" t="str">
        <f t="shared" ref="AV6:BD6" si="6">IF(AV7="",NA(),AV7)</f>
        <v>-</v>
      </c>
      <c r="AW6" s="36" t="str">
        <f t="shared" si="6"/>
        <v>-</v>
      </c>
      <c r="AX6" s="36" t="str">
        <f t="shared" si="6"/>
        <v>-</v>
      </c>
      <c r="AY6" s="36">
        <f t="shared" si="6"/>
        <v>34.799999999999997</v>
      </c>
      <c r="AZ6" s="36" t="str">
        <f t="shared" si="6"/>
        <v>-</v>
      </c>
      <c r="BA6" s="36" t="str">
        <f t="shared" si="6"/>
        <v>-</v>
      </c>
      <c r="BB6" s="36" t="str">
        <f t="shared" si="6"/>
        <v>-</v>
      </c>
      <c r="BC6" s="36" t="str">
        <f t="shared" si="6"/>
        <v>-</v>
      </c>
      <c r="BD6" s="36">
        <f t="shared" si="6"/>
        <v>77.94</v>
      </c>
      <c r="BE6" s="35" t="str">
        <f>IF(BE7="","",IF(BE7="-","【-】","【"&amp;SUBSTITUTE(TEXT(BE7,"#,##0.00"),"-","△")&amp;"】"))</f>
        <v>【59.95】</v>
      </c>
      <c r="BF6" s="36" t="str">
        <f>IF(BF7="",NA(),BF7)</f>
        <v>-</v>
      </c>
      <c r="BG6" s="36" t="str">
        <f t="shared" ref="BG6:BO6" si="7">IF(BG7="",NA(),BG7)</f>
        <v>-</v>
      </c>
      <c r="BH6" s="36" t="str">
        <f t="shared" si="7"/>
        <v>-</v>
      </c>
      <c r="BI6" s="36" t="str">
        <f t="shared" si="7"/>
        <v>-</v>
      </c>
      <c r="BJ6" s="36">
        <f t="shared" si="7"/>
        <v>640.08000000000004</v>
      </c>
      <c r="BK6" s="36" t="str">
        <f t="shared" si="7"/>
        <v>-</v>
      </c>
      <c r="BL6" s="36" t="str">
        <f t="shared" si="7"/>
        <v>-</v>
      </c>
      <c r="BM6" s="36" t="str">
        <f t="shared" si="7"/>
        <v>-</v>
      </c>
      <c r="BN6" s="36" t="str">
        <f t="shared" si="7"/>
        <v>-</v>
      </c>
      <c r="BO6" s="36">
        <f t="shared" si="7"/>
        <v>774.99</v>
      </c>
      <c r="BP6" s="35" t="str">
        <f>IF(BP7="","",IF(BP7="-","【-】","【"&amp;SUBSTITUTE(TEXT(BP7,"#,##0.00"),"-","△")&amp;"】"))</f>
        <v>【728.30】</v>
      </c>
      <c r="BQ6" s="36" t="str">
        <f>IF(BQ7="",NA(),BQ7)</f>
        <v>-</v>
      </c>
      <c r="BR6" s="36" t="str">
        <f t="shared" ref="BR6:BZ6" si="8">IF(BR7="",NA(),BR7)</f>
        <v>-</v>
      </c>
      <c r="BS6" s="36" t="str">
        <f t="shared" si="8"/>
        <v>-</v>
      </c>
      <c r="BT6" s="36" t="str">
        <f t="shared" si="8"/>
        <v>-</v>
      </c>
      <c r="BU6" s="36">
        <f t="shared" si="8"/>
        <v>104.33</v>
      </c>
      <c r="BV6" s="36" t="str">
        <f t="shared" si="8"/>
        <v>-</v>
      </c>
      <c r="BW6" s="36" t="str">
        <f t="shared" si="8"/>
        <v>-</v>
      </c>
      <c r="BX6" s="36" t="str">
        <f t="shared" si="8"/>
        <v>-</v>
      </c>
      <c r="BY6" s="36" t="str">
        <f t="shared" si="8"/>
        <v>-</v>
      </c>
      <c r="BZ6" s="36">
        <f t="shared" si="8"/>
        <v>96.57</v>
      </c>
      <c r="CA6" s="35" t="str">
        <f>IF(CA7="","",IF(CA7="-","【-】","【"&amp;SUBSTITUTE(TEXT(CA7,"#,##0.00"),"-","△")&amp;"】"))</f>
        <v>【100.04】</v>
      </c>
      <c r="CB6" s="36" t="str">
        <f>IF(CB7="",NA(),CB7)</f>
        <v>-</v>
      </c>
      <c r="CC6" s="36" t="str">
        <f t="shared" ref="CC6:CK6" si="9">IF(CC7="",NA(),CC7)</f>
        <v>-</v>
      </c>
      <c r="CD6" s="36" t="str">
        <f t="shared" si="9"/>
        <v>-</v>
      </c>
      <c r="CE6" s="36" t="str">
        <f t="shared" si="9"/>
        <v>-</v>
      </c>
      <c r="CF6" s="36">
        <f t="shared" si="9"/>
        <v>150.24</v>
      </c>
      <c r="CG6" s="36" t="str">
        <f t="shared" si="9"/>
        <v>-</v>
      </c>
      <c r="CH6" s="36" t="str">
        <f t="shared" si="9"/>
        <v>-</v>
      </c>
      <c r="CI6" s="36" t="str">
        <f t="shared" si="9"/>
        <v>-</v>
      </c>
      <c r="CJ6" s="36" t="str">
        <f t="shared" si="9"/>
        <v>-</v>
      </c>
      <c r="CK6" s="36">
        <f t="shared" si="9"/>
        <v>161.54</v>
      </c>
      <c r="CL6" s="35" t="str">
        <f>IF(CL7="","",IF(CL7="-","【-】","【"&amp;SUBSTITUTE(TEXT(CL7,"#,##0.00"),"-","△")&amp;"】"))</f>
        <v>【137.82】</v>
      </c>
      <c r="CM6" s="36" t="str">
        <f>IF(CM7="",NA(),CM7)</f>
        <v>-</v>
      </c>
      <c r="CN6" s="36" t="str">
        <f t="shared" ref="CN6:CV6" si="10">IF(CN7="",NA(),CN7)</f>
        <v>-</v>
      </c>
      <c r="CO6" s="36" t="str">
        <f t="shared" si="10"/>
        <v>-</v>
      </c>
      <c r="CP6" s="36" t="str">
        <f t="shared" si="10"/>
        <v>-</v>
      </c>
      <c r="CQ6" s="36">
        <f t="shared" si="10"/>
        <v>66.36</v>
      </c>
      <c r="CR6" s="36" t="str">
        <f t="shared" si="10"/>
        <v>-</v>
      </c>
      <c r="CS6" s="36" t="str">
        <f t="shared" si="10"/>
        <v>-</v>
      </c>
      <c r="CT6" s="36" t="str">
        <f t="shared" si="10"/>
        <v>-</v>
      </c>
      <c r="CU6" s="36" t="str">
        <f t="shared" si="10"/>
        <v>-</v>
      </c>
      <c r="CV6" s="36">
        <f t="shared" si="10"/>
        <v>64.67</v>
      </c>
      <c r="CW6" s="35" t="str">
        <f>IF(CW7="","",IF(CW7="-","【-】","【"&amp;SUBSTITUTE(TEXT(CW7,"#,##0.00"),"-","△")&amp;"】"))</f>
        <v>【60.09】</v>
      </c>
      <c r="CX6" s="36" t="str">
        <f>IF(CX7="",NA(),CX7)</f>
        <v>-</v>
      </c>
      <c r="CY6" s="36" t="str">
        <f t="shared" ref="CY6:DG6" si="11">IF(CY7="",NA(),CY7)</f>
        <v>-</v>
      </c>
      <c r="CZ6" s="36" t="str">
        <f t="shared" si="11"/>
        <v>-</v>
      </c>
      <c r="DA6" s="36" t="str">
        <f t="shared" si="11"/>
        <v>-</v>
      </c>
      <c r="DB6" s="36">
        <f t="shared" si="11"/>
        <v>93.71</v>
      </c>
      <c r="DC6" s="36" t="str">
        <f t="shared" si="11"/>
        <v>-</v>
      </c>
      <c r="DD6" s="36" t="str">
        <f t="shared" si="11"/>
        <v>-</v>
      </c>
      <c r="DE6" s="36" t="str">
        <f t="shared" si="11"/>
        <v>-</v>
      </c>
      <c r="DF6" s="36" t="str">
        <f t="shared" si="11"/>
        <v>-</v>
      </c>
      <c r="DG6" s="36">
        <f t="shared" si="11"/>
        <v>91.76</v>
      </c>
      <c r="DH6" s="35" t="str">
        <f>IF(DH7="","",IF(DH7="-","【-】","【"&amp;SUBSTITUTE(TEXT(DH7,"#,##0.00"),"-","△")&amp;"】"))</f>
        <v>【94.90】</v>
      </c>
      <c r="DI6" s="36" t="str">
        <f>IF(DI7="",NA(),DI7)</f>
        <v>-</v>
      </c>
      <c r="DJ6" s="36" t="str">
        <f t="shared" ref="DJ6:DR6" si="12">IF(DJ7="",NA(),DJ7)</f>
        <v>-</v>
      </c>
      <c r="DK6" s="36" t="str">
        <f t="shared" si="12"/>
        <v>-</v>
      </c>
      <c r="DL6" s="36" t="str">
        <f t="shared" si="12"/>
        <v>-</v>
      </c>
      <c r="DM6" s="36">
        <f t="shared" si="12"/>
        <v>4.3600000000000003</v>
      </c>
      <c r="DN6" s="36" t="str">
        <f t="shared" si="12"/>
        <v>-</v>
      </c>
      <c r="DO6" s="36" t="str">
        <f t="shared" si="12"/>
        <v>-</v>
      </c>
      <c r="DP6" s="36" t="str">
        <f t="shared" si="12"/>
        <v>-</v>
      </c>
      <c r="DQ6" s="36" t="str">
        <f t="shared" si="12"/>
        <v>-</v>
      </c>
      <c r="DR6" s="36">
        <f t="shared" si="12"/>
        <v>26.63</v>
      </c>
      <c r="DS6" s="35" t="str">
        <f>IF(DS7="","",IF(DS7="-","【-】","【"&amp;SUBSTITUTE(TEXT(DS7,"#,##0.00"),"-","△")&amp;"】"))</f>
        <v>【37.36】</v>
      </c>
      <c r="DT6" s="36" t="str">
        <f>IF(DT7="",NA(),DT7)</f>
        <v>-</v>
      </c>
      <c r="DU6" s="36" t="str">
        <f t="shared" ref="DU6:EC6" si="13">IF(DU7="",NA(),DU7)</f>
        <v>-</v>
      </c>
      <c r="DV6" s="36" t="str">
        <f t="shared" si="13"/>
        <v>-</v>
      </c>
      <c r="DW6" s="36" t="str">
        <f t="shared" si="13"/>
        <v>-</v>
      </c>
      <c r="DX6" s="36">
        <f t="shared" si="13"/>
        <v>3.43</v>
      </c>
      <c r="DY6" s="36" t="str">
        <f t="shared" si="13"/>
        <v>-</v>
      </c>
      <c r="DZ6" s="36" t="str">
        <f t="shared" si="13"/>
        <v>-</v>
      </c>
      <c r="EA6" s="36" t="str">
        <f t="shared" si="13"/>
        <v>-</v>
      </c>
      <c r="EB6" s="36" t="str">
        <f t="shared" si="13"/>
        <v>-</v>
      </c>
      <c r="EC6" s="36">
        <f t="shared" si="13"/>
        <v>0.95</v>
      </c>
      <c r="ED6" s="35" t="str">
        <f>IF(ED7="","",IF(ED7="-","【-】","【"&amp;SUBSTITUTE(TEXT(ED7,"#,##0.00"),"-","△")&amp;"】"))</f>
        <v>【4.96】</v>
      </c>
      <c r="EE6" s="36" t="str">
        <f>IF(EE7="",NA(),EE7)</f>
        <v>-</v>
      </c>
      <c r="EF6" s="36" t="str">
        <f t="shared" ref="EF6:EN6" si="14">IF(EF7="",NA(),EF7)</f>
        <v>-</v>
      </c>
      <c r="EG6" s="36" t="str">
        <f t="shared" si="14"/>
        <v>-</v>
      </c>
      <c r="EH6" s="36" t="str">
        <f t="shared" si="14"/>
        <v>-</v>
      </c>
      <c r="EI6" s="36">
        <f t="shared" si="14"/>
        <v>0.09</v>
      </c>
      <c r="EJ6" s="36" t="str">
        <f t="shared" si="14"/>
        <v>-</v>
      </c>
      <c r="EK6" s="36" t="str">
        <f t="shared" si="14"/>
        <v>-</v>
      </c>
      <c r="EL6" s="36" t="str">
        <f t="shared" si="14"/>
        <v>-</v>
      </c>
      <c r="EM6" s="36" t="str">
        <f t="shared" si="14"/>
        <v>-</v>
      </c>
      <c r="EN6" s="36">
        <f t="shared" si="14"/>
        <v>0.17</v>
      </c>
      <c r="EO6" s="35" t="str">
        <f>IF(EO7="","",IF(EO7="-","【-】","【"&amp;SUBSTITUTE(TEXT(EO7,"#,##0.00"),"-","△")&amp;"】"))</f>
        <v>【0.27】</v>
      </c>
    </row>
    <row r="7" spans="1:148" s="37" customFormat="1">
      <c r="A7" s="29"/>
      <c r="B7" s="38">
        <v>2016</v>
      </c>
      <c r="C7" s="38">
        <v>382027</v>
      </c>
      <c r="D7" s="38">
        <v>46</v>
      </c>
      <c r="E7" s="38">
        <v>17</v>
      </c>
      <c r="F7" s="38">
        <v>1</v>
      </c>
      <c r="G7" s="38">
        <v>0</v>
      </c>
      <c r="H7" s="38" t="s">
        <v>108</v>
      </c>
      <c r="I7" s="38" t="s">
        <v>109</v>
      </c>
      <c r="J7" s="38" t="s">
        <v>110</v>
      </c>
      <c r="K7" s="38" t="s">
        <v>111</v>
      </c>
      <c r="L7" s="38" t="s">
        <v>112</v>
      </c>
      <c r="M7" s="38"/>
      <c r="N7" s="39" t="s">
        <v>113</v>
      </c>
      <c r="O7" s="39">
        <v>61.5</v>
      </c>
      <c r="P7" s="39">
        <v>53.81</v>
      </c>
      <c r="Q7" s="39">
        <v>58.41</v>
      </c>
      <c r="R7" s="39">
        <v>2741</v>
      </c>
      <c r="S7" s="39">
        <v>163481</v>
      </c>
      <c r="T7" s="39">
        <v>419.14</v>
      </c>
      <c r="U7" s="39">
        <v>390.04</v>
      </c>
      <c r="V7" s="39">
        <v>87627</v>
      </c>
      <c r="W7" s="39">
        <v>20.96</v>
      </c>
      <c r="X7" s="39">
        <v>4180.68</v>
      </c>
      <c r="Y7" s="39" t="s">
        <v>113</v>
      </c>
      <c r="Z7" s="39" t="s">
        <v>113</v>
      </c>
      <c r="AA7" s="39" t="s">
        <v>113</v>
      </c>
      <c r="AB7" s="39" t="s">
        <v>113</v>
      </c>
      <c r="AC7" s="39">
        <v>104.29</v>
      </c>
      <c r="AD7" s="39" t="s">
        <v>113</v>
      </c>
      <c r="AE7" s="39" t="s">
        <v>113</v>
      </c>
      <c r="AF7" s="39" t="s">
        <v>113</v>
      </c>
      <c r="AG7" s="39" t="s">
        <v>113</v>
      </c>
      <c r="AH7" s="39">
        <v>109.27</v>
      </c>
      <c r="AI7" s="39">
        <v>108.57</v>
      </c>
      <c r="AJ7" s="39" t="s">
        <v>113</v>
      </c>
      <c r="AK7" s="39" t="s">
        <v>113</v>
      </c>
      <c r="AL7" s="39" t="s">
        <v>113</v>
      </c>
      <c r="AM7" s="39" t="s">
        <v>113</v>
      </c>
      <c r="AN7" s="39">
        <v>0</v>
      </c>
      <c r="AO7" s="39" t="s">
        <v>113</v>
      </c>
      <c r="AP7" s="39" t="s">
        <v>113</v>
      </c>
      <c r="AQ7" s="39" t="s">
        <v>113</v>
      </c>
      <c r="AR7" s="39" t="s">
        <v>113</v>
      </c>
      <c r="AS7" s="39">
        <v>15.65</v>
      </c>
      <c r="AT7" s="39">
        <v>4.38</v>
      </c>
      <c r="AU7" s="39" t="s">
        <v>113</v>
      </c>
      <c r="AV7" s="39" t="s">
        <v>113</v>
      </c>
      <c r="AW7" s="39" t="s">
        <v>113</v>
      </c>
      <c r="AX7" s="39" t="s">
        <v>113</v>
      </c>
      <c r="AY7" s="39">
        <v>34.799999999999997</v>
      </c>
      <c r="AZ7" s="39" t="s">
        <v>113</v>
      </c>
      <c r="BA7" s="39" t="s">
        <v>113</v>
      </c>
      <c r="BB7" s="39" t="s">
        <v>113</v>
      </c>
      <c r="BC7" s="39" t="s">
        <v>113</v>
      </c>
      <c r="BD7" s="39">
        <v>77.94</v>
      </c>
      <c r="BE7" s="39">
        <v>59.95</v>
      </c>
      <c r="BF7" s="39" t="s">
        <v>113</v>
      </c>
      <c r="BG7" s="39" t="s">
        <v>113</v>
      </c>
      <c r="BH7" s="39" t="s">
        <v>113</v>
      </c>
      <c r="BI7" s="39" t="s">
        <v>113</v>
      </c>
      <c r="BJ7" s="39">
        <v>640.08000000000004</v>
      </c>
      <c r="BK7" s="39" t="s">
        <v>113</v>
      </c>
      <c r="BL7" s="39" t="s">
        <v>113</v>
      </c>
      <c r="BM7" s="39" t="s">
        <v>113</v>
      </c>
      <c r="BN7" s="39" t="s">
        <v>113</v>
      </c>
      <c r="BO7" s="39">
        <v>774.99</v>
      </c>
      <c r="BP7" s="39">
        <v>728.3</v>
      </c>
      <c r="BQ7" s="39" t="s">
        <v>113</v>
      </c>
      <c r="BR7" s="39" t="s">
        <v>113</v>
      </c>
      <c r="BS7" s="39" t="s">
        <v>113</v>
      </c>
      <c r="BT7" s="39" t="s">
        <v>113</v>
      </c>
      <c r="BU7" s="39">
        <v>104.33</v>
      </c>
      <c r="BV7" s="39" t="s">
        <v>113</v>
      </c>
      <c r="BW7" s="39" t="s">
        <v>113</v>
      </c>
      <c r="BX7" s="39" t="s">
        <v>113</v>
      </c>
      <c r="BY7" s="39" t="s">
        <v>113</v>
      </c>
      <c r="BZ7" s="39">
        <v>96.57</v>
      </c>
      <c r="CA7" s="39">
        <v>100.04</v>
      </c>
      <c r="CB7" s="39" t="s">
        <v>113</v>
      </c>
      <c r="CC7" s="39" t="s">
        <v>113</v>
      </c>
      <c r="CD7" s="39" t="s">
        <v>113</v>
      </c>
      <c r="CE7" s="39" t="s">
        <v>113</v>
      </c>
      <c r="CF7" s="39">
        <v>150.24</v>
      </c>
      <c r="CG7" s="39" t="s">
        <v>113</v>
      </c>
      <c r="CH7" s="39" t="s">
        <v>113</v>
      </c>
      <c r="CI7" s="39" t="s">
        <v>113</v>
      </c>
      <c r="CJ7" s="39" t="s">
        <v>113</v>
      </c>
      <c r="CK7" s="39">
        <v>161.54</v>
      </c>
      <c r="CL7" s="39">
        <v>137.82</v>
      </c>
      <c r="CM7" s="39" t="s">
        <v>113</v>
      </c>
      <c r="CN7" s="39" t="s">
        <v>113</v>
      </c>
      <c r="CO7" s="39" t="s">
        <v>113</v>
      </c>
      <c r="CP7" s="39" t="s">
        <v>113</v>
      </c>
      <c r="CQ7" s="39">
        <v>66.36</v>
      </c>
      <c r="CR7" s="39" t="s">
        <v>113</v>
      </c>
      <c r="CS7" s="39" t="s">
        <v>113</v>
      </c>
      <c r="CT7" s="39" t="s">
        <v>113</v>
      </c>
      <c r="CU7" s="39" t="s">
        <v>113</v>
      </c>
      <c r="CV7" s="39">
        <v>64.67</v>
      </c>
      <c r="CW7" s="39">
        <v>60.09</v>
      </c>
      <c r="CX7" s="39" t="s">
        <v>113</v>
      </c>
      <c r="CY7" s="39" t="s">
        <v>113</v>
      </c>
      <c r="CZ7" s="39" t="s">
        <v>113</v>
      </c>
      <c r="DA7" s="39" t="s">
        <v>113</v>
      </c>
      <c r="DB7" s="39">
        <v>93.71</v>
      </c>
      <c r="DC7" s="39" t="s">
        <v>113</v>
      </c>
      <c r="DD7" s="39" t="s">
        <v>113</v>
      </c>
      <c r="DE7" s="39" t="s">
        <v>113</v>
      </c>
      <c r="DF7" s="39" t="s">
        <v>113</v>
      </c>
      <c r="DG7" s="39">
        <v>91.76</v>
      </c>
      <c r="DH7" s="39">
        <v>94.9</v>
      </c>
      <c r="DI7" s="39" t="s">
        <v>113</v>
      </c>
      <c r="DJ7" s="39" t="s">
        <v>113</v>
      </c>
      <c r="DK7" s="39" t="s">
        <v>113</v>
      </c>
      <c r="DL7" s="39" t="s">
        <v>113</v>
      </c>
      <c r="DM7" s="39">
        <v>4.3600000000000003</v>
      </c>
      <c r="DN7" s="39" t="s">
        <v>113</v>
      </c>
      <c r="DO7" s="39" t="s">
        <v>113</v>
      </c>
      <c r="DP7" s="39" t="s">
        <v>113</v>
      </c>
      <c r="DQ7" s="39" t="s">
        <v>113</v>
      </c>
      <c r="DR7" s="39">
        <v>26.63</v>
      </c>
      <c r="DS7" s="39">
        <v>37.36</v>
      </c>
      <c r="DT7" s="39" t="s">
        <v>113</v>
      </c>
      <c r="DU7" s="39" t="s">
        <v>113</v>
      </c>
      <c r="DV7" s="39" t="s">
        <v>113</v>
      </c>
      <c r="DW7" s="39" t="s">
        <v>113</v>
      </c>
      <c r="DX7" s="39">
        <v>3.43</v>
      </c>
      <c r="DY7" s="39" t="s">
        <v>113</v>
      </c>
      <c r="DZ7" s="39" t="s">
        <v>113</v>
      </c>
      <c r="EA7" s="39" t="s">
        <v>113</v>
      </c>
      <c r="EB7" s="39" t="s">
        <v>113</v>
      </c>
      <c r="EC7" s="39">
        <v>0.95</v>
      </c>
      <c r="ED7" s="39">
        <v>4.96</v>
      </c>
      <c r="EE7" s="39" t="s">
        <v>113</v>
      </c>
      <c r="EF7" s="39" t="s">
        <v>113</v>
      </c>
      <c r="EG7" s="39" t="s">
        <v>113</v>
      </c>
      <c r="EH7" s="39" t="s">
        <v>113</v>
      </c>
      <c r="EI7" s="39">
        <v>0.09</v>
      </c>
      <c r="EJ7" s="39" t="s">
        <v>113</v>
      </c>
      <c r="EK7" s="39" t="s">
        <v>113</v>
      </c>
      <c r="EL7" s="39" t="s">
        <v>113</v>
      </c>
      <c r="EM7" s="39" t="s">
        <v>113</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cp:lastModifiedBy>
  <cp:lastPrinted>2018-02-05T06:27:09Z</cp:lastPrinted>
  <dcterms:created xsi:type="dcterms:W3CDTF">2017-12-25T01:53:18Z</dcterms:created>
  <dcterms:modified xsi:type="dcterms:W3CDTF">2018-02-05T09:49:31Z</dcterms:modified>
  <cp:category/>
</cp:coreProperties>
</file>