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4_H28決算統計\0017_経営比較分析表\02 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<sst xmlns="http://schemas.openxmlformats.org/spreadsheetml/2006/main" count="240" uniqueCount="126">
  <si>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</si>
  <si>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</si>
  <si>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</si>
  <si>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</si>
  <si>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</si>
  <si>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</si>
  <si>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</si>
  <si>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</si>
  <si>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</si>
  <si>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</si>
  <si>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</si>
  <si>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</si>
  <si>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</si>
  <si>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</si>
  <si>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</si>
  <si>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</si>
  <si>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</si>
  <si>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</si>
  <si>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</si>
  <si>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</si>
  <si>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</si>
  <si>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</si>
  <si>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</si>
  <si>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</si>
  <si>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</si>
  <si>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</si>
  <si>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</si>
  <si>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</si>
  <si>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</si>
  <si>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</si>
  <si>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</si>
  <si>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</si>
  <si>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</si>
  <si>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</si>
  <si>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</si>
  <si>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</si>
  <si>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</si>
  <si>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</si>
  <si>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</si>
  <si>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</si>
  <si>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</si>
  <si>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</si>
  <si>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</si>
  <si>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</si>
  <si>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</si>
  <si>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</si>
  <si>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</si>
  <si>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</si>
  <si>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</si>
  <si>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</si>
  <si>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</si>
  <si>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</si>
  <si>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</si>
  <si>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</si>
  <si>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</si>
  <si>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</si>
  <si>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</si>
  <si>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</si>
  <si>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</si>
  <si>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</si>
  <si>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</si>
  <si>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</si>
  <si>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</si>
  <si>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</si>
  <si>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</si>
  <si>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</si>
  <si>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</si>
  <si>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</si>
  <si>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</si>
  <si>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</si>
  <si>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</si>
  <si>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</si>
  <si>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</si>
  <si>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</si>
  <si>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</si>
  <si>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</si>
  <si>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</si>
  <si>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</si>
  <si>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</si>
  <si>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</si>
  <si>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</si>
  <si>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</si>
  <si>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</si>
  <si>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</si>
  <si>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</si>
  <si>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</si>
  <si>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</si>
  <si>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</si>
  <si>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</si>
  <si>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</si>
  <si>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</si>
  <si>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</si>
  <si>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</si>
  <si>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</si>
  <si>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</si>
  <si>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</si>
  <si>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</si>
  <si>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</si>
  <si>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</si>
  <si>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</si>
  <si>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</si>
  <si>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</si>
  <si>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</si>
  <si>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</si>
  <si>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</si>
  <si>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</si>
  <si>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</si>
  <si>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</si>
  <si>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</si>
  <si>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</si>
  <si>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松山市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</si>
  <si>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</si>
  <si>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</si>
  <si>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</si>
  <si>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</si>
  <si>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</si>
  <si>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</si>
  <si>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</si>
  <si>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</si>
  <si>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</si>
  <si>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</si>
  <si>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</si>
  <si>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平成24年度に管渠の修繕が発生したため、管渠改善率が上がっている。</t>
    <phoneticPr fontId="7"/>
  </si>
  <si>
    <t>　本事業は、事業の規模が小さく、事業費の不足分を一般会計から繰り入れている。
　今後は、人口減少による減収や施設の老朽化が進むことが予想されるため、地域の人口見通しや費用対効果なども考慮しつつ事業の検討を行う予定である。</t>
    <phoneticPr fontId="7"/>
  </si>
  <si>
    <t>　平成28年度は、前年度に比べ、修繕費等の維持管理費が減少したため、「経費回収率」や「汚水処理原価」は改善した。
　「施設利用率」は、減少傾向にあるが、これは、当該事業の利用者が近年減少していることが要因と考えている。</t>
    <rPh sb="9" eb="12">
      <t>ゼンネンド</t>
    </rPh>
    <rPh sb="13" eb="14">
      <t>クラ</t>
    </rPh>
    <rPh sb="16" eb="18">
      <t>シュウゼン</t>
    </rPh>
    <rPh sb="18" eb="19">
      <t>ヒ</t>
    </rPh>
    <rPh sb="19" eb="20">
      <t>トウ</t>
    </rPh>
    <rPh sb="21" eb="23">
      <t>イジ</t>
    </rPh>
    <rPh sb="23" eb="25">
      <t>カンリ</t>
    </rPh>
    <rPh sb="25" eb="26">
      <t>ヒ</t>
    </rPh>
    <rPh sb="27" eb="29">
      <t>ゲンショウ</t>
    </rPh>
    <rPh sb="43" eb="45">
      <t>オスイ</t>
    </rPh>
    <rPh sb="45" eb="47">
      <t>ショリ</t>
    </rPh>
    <rPh sb="47" eb="49">
      <t>ゲンカ</t>
    </rPh>
    <rPh sb="51" eb="53">
      <t>カイゼン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</si>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</sst>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0.13</c:v>
                </c:pt>
                <c:pt idx="1">
                  <c:v>0</c:v>
                </c:pt>
                <c:pt idx="2">
                  <c:v>0</c:v>
                </c:pt>
                <c:pt idx="3">
                  <c:v>0</c:v>
                </c:pt>
                <c:pt idx="4">
                  <c:v>0</c:v>
                </c:pt>
              </c:numCache>
            </c:numRef>
          </c:val>
        </c:ser>
        <c:dLbls>
          <c:showLegendKey val="0"/>
          <c:showVal val="0"/>
          <c:showCatName val="0"/>
          <c:showSerName val="0"/>
          <c:showPercent val="0"/>
          <c:showBubbleSize val="0"/>
        </c:dLbls>
        <c:gapWidth val="150"/>
        <c:axId val="153617008"/>
        <c:axId val="15204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153617008"/>
        <c:axId val="152044184"/>
      </c:lineChart>
      <c:dateAx>
        <c:axId val="153617008"/>
        <c:scaling>
          <c:orientation val="minMax"/>
        </c:scaling>
        <c:delete val="1"/>
        <c:axPos val="b"/>
        <c:numFmt formatCode="ge" sourceLinked="1"/>
        <c:majorTickMark val="none"/>
        <c:minorTickMark val="none"/>
        <c:tickLblPos val="none"/>
        <c:crossAx val="152044184"/>
        <c:crosses val="autoZero"/>
        <c:auto val="1"/>
        <c:lblOffset val="100"/>
        <c:baseTimeUnit val="years"/>
      </c:dateAx>
      <c:valAx>
        <c:axId val="1520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2526728"/>
        <c:axId val="3025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26728"/>
        <c:axId val="302529864"/>
      </c:lineChart>
      <c:dateAx>
        <c:axId val="302526728"/>
        <c:scaling>
          <c:orientation val="minMax"/>
        </c:scaling>
        <c:delete val="1"/>
        <c:axPos val="b"/>
        <c:numFmt formatCode="ge" sourceLinked="1"/>
        <c:majorTickMark val="none"/>
        <c:minorTickMark val="none"/>
        <c:tickLblPos val="none"/>
        <c:crossAx val="302529864"/>
        <c:crosses val="autoZero"/>
        <c:auto val="1"/>
        <c:lblOffset val="100"/>
        <c:baseTimeUnit val="years"/>
      </c:dateAx>
      <c:valAx>
        <c:axId val="3025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2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525944"/>
        <c:axId val="30252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25944"/>
        <c:axId val="302527120"/>
      </c:lineChart>
      <c:dateAx>
        <c:axId val="302525944"/>
        <c:scaling>
          <c:orientation val="minMax"/>
        </c:scaling>
        <c:delete val="1"/>
        <c:axPos val="b"/>
        <c:numFmt formatCode="ge" sourceLinked="1"/>
        <c:majorTickMark val="none"/>
        <c:minorTickMark val="none"/>
        <c:tickLblPos val="none"/>
        <c:crossAx val="302527120"/>
        <c:crosses val="autoZero"/>
        <c:auto val="1"/>
        <c:lblOffset val="100"/>
        <c:baseTimeUnit val="years"/>
      </c:dateAx>
      <c:valAx>
        <c:axId val="30252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531040"/>
        <c:axId val="3025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31040"/>
        <c:axId val="302527904"/>
      </c:lineChart>
      <c:dateAx>
        <c:axId val="302531040"/>
        <c:scaling>
          <c:orientation val="minMax"/>
        </c:scaling>
        <c:delete val="1"/>
        <c:axPos val="b"/>
        <c:numFmt formatCode="ge" sourceLinked="1"/>
        <c:majorTickMark val="none"/>
        <c:minorTickMark val="none"/>
        <c:tickLblPos val="none"/>
        <c:crossAx val="302527904"/>
        <c:crosses val="autoZero"/>
        <c:auto val="1"/>
        <c:lblOffset val="100"/>
        <c:baseTimeUnit val="years"/>
      </c:dateAx>
      <c:valAx>
        <c:axId val="3025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528688"/>
        <c:axId val="30252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28688"/>
        <c:axId val="302529080"/>
      </c:lineChart>
      <c:dateAx>
        <c:axId val="302528688"/>
        <c:scaling>
          <c:orientation val="minMax"/>
        </c:scaling>
        <c:delete val="1"/>
        <c:axPos val="b"/>
        <c:numFmt formatCode="ge" sourceLinked="1"/>
        <c:majorTickMark val="none"/>
        <c:minorTickMark val="none"/>
        <c:tickLblPos val="none"/>
        <c:crossAx val="302529080"/>
        <c:crosses val="autoZero"/>
        <c:auto val="1"/>
        <c:lblOffset val="100"/>
        <c:baseTimeUnit val="years"/>
      </c:dateAx>
      <c:valAx>
        <c:axId val="30252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2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385704"/>
        <c:axId val="30338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385704"/>
        <c:axId val="303384920"/>
      </c:lineChart>
      <c:dateAx>
        <c:axId val="303385704"/>
        <c:scaling>
          <c:orientation val="minMax"/>
        </c:scaling>
        <c:delete val="1"/>
        <c:axPos val="b"/>
        <c:numFmt formatCode="ge" sourceLinked="1"/>
        <c:majorTickMark val="none"/>
        <c:minorTickMark val="none"/>
        <c:tickLblPos val="none"/>
        <c:crossAx val="303384920"/>
        <c:crosses val="autoZero"/>
        <c:auto val="1"/>
        <c:lblOffset val="100"/>
        <c:baseTimeUnit val="years"/>
      </c:dateAx>
      <c:valAx>
        <c:axId val="30338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8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390800"/>
        <c:axId val="30338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303390800"/>
        <c:axId val="303388056"/>
      </c:lineChart>
      <c:dateAx>
        <c:axId val="303390800"/>
        <c:scaling>
          <c:orientation val="minMax"/>
        </c:scaling>
        <c:delete val="1"/>
        <c:axPos val="b"/>
        <c:numFmt formatCode="ge" sourceLinked="1"/>
        <c:majorTickMark val="none"/>
        <c:minorTickMark val="none"/>
        <c:tickLblPos val="none"/>
        <c:crossAx val="303388056"/>
        <c:crosses val="autoZero"/>
        <c:auto val="1"/>
        <c:lblOffset val="100"/>
        <c:baseTimeUnit val="years"/>
      </c:dateAx>
      <c:valAx>
        <c:axId val="30338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9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61.64</c:v>
                </c:pt>
                <c:pt idx="1">
                  <c:v>74.98</c:v>
                </c:pt>
                <c:pt idx="2">
                  <c:v>80.61</c:v>
                </c:pt>
                <c:pt idx="3">
                  <c:v>58.81</c:v>
                </c:pt>
                <c:pt idx="4">
                  <c:v>69.87</c:v>
                </c:pt>
              </c:numCache>
            </c:numRef>
          </c:val>
        </c:ser>
        <c:dLbls>
          <c:showLegendKey val="0"/>
          <c:showVal val="0"/>
          <c:showCatName val="0"/>
          <c:showSerName val="0"/>
          <c:showPercent val="0"/>
          <c:showBubbleSize val="0"/>
        </c:dLbls>
        <c:gapWidth val="150"/>
        <c:axId val="303391192"/>
        <c:axId val="3033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303391192"/>
        <c:axId val="303388448"/>
      </c:lineChart>
      <c:dateAx>
        <c:axId val="303391192"/>
        <c:scaling>
          <c:orientation val="minMax"/>
        </c:scaling>
        <c:delete val="1"/>
        <c:axPos val="b"/>
        <c:numFmt formatCode="ge" sourceLinked="1"/>
        <c:majorTickMark val="none"/>
        <c:minorTickMark val="none"/>
        <c:tickLblPos val="none"/>
        <c:crossAx val="303388448"/>
        <c:crosses val="autoZero"/>
        <c:auto val="1"/>
        <c:lblOffset val="100"/>
        <c:baseTimeUnit val="years"/>
      </c:dateAx>
      <c:valAx>
        <c:axId val="3033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9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233.45</c:v>
                </c:pt>
                <c:pt idx="1">
                  <c:v>210.19</c:v>
                </c:pt>
                <c:pt idx="2">
                  <c:v>204.1</c:v>
                </c:pt>
                <c:pt idx="3">
                  <c:v>283.58999999999997</c:v>
                </c:pt>
                <c:pt idx="4">
                  <c:v>238.06</c:v>
                </c:pt>
              </c:numCache>
            </c:numRef>
          </c:val>
        </c:ser>
        <c:dLbls>
          <c:showLegendKey val="0"/>
          <c:showVal val="0"/>
          <c:showCatName val="0"/>
          <c:showSerName val="0"/>
          <c:showPercent val="0"/>
          <c:showBubbleSize val="0"/>
        </c:dLbls>
        <c:gapWidth val="150"/>
        <c:axId val="303384528"/>
        <c:axId val="30338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303384528"/>
        <c:axId val="303386096"/>
      </c:lineChart>
      <c:dateAx>
        <c:axId val="303384528"/>
        <c:scaling>
          <c:orientation val="minMax"/>
        </c:scaling>
        <c:delete val="1"/>
        <c:axPos val="b"/>
        <c:numFmt formatCode="ge" sourceLinked="1"/>
        <c:majorTickMark val="none"/>
        <c:minorTickMark val="none"/>
        <c:tickLblPos val="none"/>
        <c:crossAx val="303386096"/>
        <c:crosses val="autoZero"/>
        <c:auto val="1"/>
        <c:lblOffset val="100"/>
        <c:baseTimeUnit val="years"/>
      </c:dateAx>
      <c:valAx>
        <c:axId val="3033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8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46.83</c:v>
                </c:pt>
                <c:pt idx="1">
                  <c:v>46.83</c:v>
                </c:pt>
                <c:pt idx="2">
                  <c:v>45.24</c:v>
                </c:pt>
                <c:pt idx="3">
                  <c:v>45.24</c:v>
                </c:pt>
                <c:pt idx="4">
                  <c:v>46.03</c:v>
                </c:pt>
              </c:numCache>
            </c:numRef>
          </c:val>
        </c:ser>
        <c:dLbls>
          <c:showLegendKey val="0"/>
          <c:showVal val="0"/>
          <c:showCatName val="0"/>
          <c:showSerName val="0"/>
          <c:showPercent val="0"/>
          <c:showBubbleSize val="0"/>
        </c:dLbls>
        <c:gapWidth val="150"/>
        <c:axId val="303386880"/>
        <c:axId val="30338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303386880"/>
        <c:axId val="303387272"/>
      </c:lineChart>
      <c:dateAx>
        <c:axId val="303386880"/>
        <c:scaling>
          <c:orientation val="minMax"/>
        </c:scaling>
        <c:delete val="1"/>
        <c:axPos val="b"/>
        <c:numFmt formatCode="ge" sourceLinked="1"/>
        <c:majorTickMark val="none"/>
        <c:minorTickMark val="none"/>
        <c:tickLblPos val="none"/>
        <c:crossAx val="303387272"/>
        <c:crosses val="autoZero"/>
        <c:auto val="1"/>
        <c:lblOffset val="100"/>
        <c:baseTimeUnit val="years"/>
      </c:dateAx>
      <c:valAx>
        <c:axId val="30338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2525160"/>
        <c:axId val="3025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302525160"/>
        <c:axId val="302524376"/>
      </c:lineChart>
      <c:dateAx>
        <c:axId val="302525160"/>
        <c:scaling>
          <c:orientation val="minMax"/>
        </c:scaling>
        <c:delete val="1"/>
        <c:axPos val="b"/>
        <c:numFmt formatCode="ge" sourceLinked="1"/>
        <c:majorTickMark val="none"/>
        <c:minorTickMark val="none"/>
        <c:tickLblPos val="none"/>
        <c:crossAx val="302524376"/>
        <c:crosses val="autoZero"/>
        <c:auto val="1"/>
        <c:lblOffset val="100"/>
        <c:baseTimeUnit val="years"/>
      </c:dateAx>
      <c:valAx>
        <c:axId val="3025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2"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松山市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125</v>
      </c>
      <c r="AE8" s="49"/>
      <c r="AF8" s="49"/>
      <c r="AG8" s="49"/>
      <c r="AH8" s="49"/>
      <c r="AI8" s="49"/>
      <c r="AJ8" s="49"/>
      <c r="AK8" s="4"/>
      <c r="AL8" s="50">
        <f>データ!S6</f>
        <v>515882</v>
      </c>
      <c r="AM8" s="50"/>
      <c r="AN8" s="50"/>
      <c r="AO8" s="50"/>
      <c r="AP8" s="50"/>
      <c r="AQ8" s="50"/>
      <c r="AR8" s="50"/>
      <c r="AS8" s="50"/>
      <c r="AT8" s="45">
        <f>データ!T6</f>
        <v>429.4</v>
      </c>
      <c r="AU8" s="45"/>
      <c r="AV8" s="45"/>
      <c r="AW8" s="45"/>
      <c r="AX8" s="45"/>
      <c r="AY8" s="45"/>
      <c r="AZ8" s="45"/>
      <c r="BA8" s="45"/>
      <c r="BB8" s="45">
        <f>データ!U6</f>
        <v>1201.4000000000001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0.05</v>
      </c>
      <c r="Q10" s="45"/>
      <c r="R10" s="45"/>
      <c r="S10" s="45"/>
      <c r="T10" s="45"/>
      <c r="U10" s="45"/>
      <c r="V10" s="45"/>
      <c r="W10" s="45">
        <f>データ!Q6</f>
        <v>94.34</v>
      </c>
      <c r="X10" s="45"/>
      <c r="Y10" s="45"/>
      <c r="Z10" s="45"/>
      <c r="AA10" s="45"/>
      <c r="AB10" s="45"/>
      <c r="AC10" s="45"/>
      <c r="AD10" s="50">
        <f>データ!R6</f>
        <v>3320</v>
      </c>
      <c r="AE10" s="50"/>
      <c r="AF10" s="50"/>
      <c r="AG10" s="50"/>
      <c r="AH10" s="50"/>
      <c r="AI10" s="50"/>
      <c r="AJ10" s="50"/>
      <c r="AK10" s="2"/>
      <c r="AL10" s="50">
        <f>データ!V6</f>
        <v>246</v>
      </c>
      <c r="AM10" s="50"/>
      <c r="AN10" s="50"/>
      <c r="AO10" s="50"/>
      <c r="AP10" s="50"/>
      <c r="AQ10" s="50"/>
      <c r="AR10" s="50"/>
      <c r="AS10" s="50"/>
      <c r="AT10" s="45">
        <f>データ!W6</f>
        <v>0.18</v>
      </c>
      <c r="AU10" s="45"/>
      <c r="AV10" s="45"/>
      <c r="AW10" s="45"/>
      <c r="AX10" s="45"/>
      <c r="AY10" s="45"/>
      <c r="AZ10" s="45"/>
      <c r="BA10" s="45"/>
      <c r="BB10" s="45">
        <f>データ!X6</f>
        <v>1366.67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382019</v>
      </c>
      <c r="D6" s="33">
        <f t="shared" si="3"/>
        <v>47</v>
      </c>
      <c r="E6" s="33">
        <f t="shared" si="3"/>
        <v>17</v>
      </c>
      <c r="F6" s="33">
        <f t="shared" si="3"/>
        <v>5</v>
      </c>
      <c r="G6" s="33">
        <f t="shared" si="3"/>
        <v>0</v>
      </c>
      <c r="H6" s="33" t="str">
        <f t="shared" si="3"/>
        <v>愛媛県　松山市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0.05</v>
      </c>
      <c r="Q6" s="34">
        <f t="shared" si="3"/>
        <v>94.34</v>
      </c>
      <c r="R6" s="34">
        <f t="shared" si="3"/>
        <v>3320</v>
      </c>
      <c r="S6" s="34">
        <f t="shared" si="3"/>
        <v>515882</v>
      </c>
      <c r="T6" s="34">
        <f t="shared" si="3"/>
        <v>429.4</v>
      </c>
      <c r="U6" s="34">
        <f t="shared" si="3"/>
        <v>1201.4000000000001</v>
      </c>
      <c r="V6" s="34">
        <f t="shared" si="3"/>
        <v>246</v>
      </c>
      <c r="W6" s="34">
        <f t="shared" si="3"/>
        <v>0.18</v>
      </c>
      <c r="X6" s="34">
        <f t="shared" si="3"/>
        <v>1366.67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721.43</v>
      </c>
      <c r="BO6" s="35">
        <f t="shared" si="7"/>
        <v>685.34</v>
      </c>
      <c r="BP6" s="34" t="str">
        <f>IF(BP7="","",IF(BP7="-","【-】","【"&amp;SUBSTITUTE(TEXT(BP7,"#,##0.00"),"-","△")&amp;"】"))</f>
        <v>【914.53】</v>
      </c>
      <c r="BQ6" s="35">
        <f>IF(BQ7="",NA(),BQ7)</f>
        <v>61.64</v>
      </c>
      <c r="BR6" s="35">
        <f t="shared" ref="BR6:BZ6" si="8">IF(BR7="",NA(),BR7)</f>
        <v>74.98</v>
      </c>
      <c r="BS6" s="35">
        <f t="shared" si="8"/>
        <v>80.61</v>
      </c>
      <c r="BT6" s="35">
        <f t="shared" si="8"/>
        <v>58.81</v>
      </c>
      <c r="BU6" s="35">
        <f t="shared" si="8"/>
        <v>69.87</v>
      </c>
      <c r="BV6" s="35">
        <f t="shared" si="8"/>
        <v>51.03</v>
      </c>
      <c r="BW6" s="35">
        <f t="shared" si="8"/>
        <v>50.9</v>
      </c>
      <c r="BX6" s="35">
        <f t="shared" si="8"/>
        <v>50.82</v>
      </c>
      <c r="BY6" s="35">
        <f t="shared" si="8"/>
        <v>59.3</v>
      </c>
      <c r="BZ6" s="35">
        <f t="shared" si="8"/>
        <v>59.83</v>
      </c>
      <c r="CA6" s="34" t="str">
        <f>IF(CA7="","",IF(CA7="-","【-】","【"&amp;SUBSTITUTE(TEXT(CA7,"#,##0.00"),"-","△")&amp;"】"))</f>
        <v>【55.73】</v>
      </c>
      <c r="CB6" s="35">
        <f>IF(CB7="",NA(),CB7)</f>
        <v>233.45</v>
      </c>
      <c r="CC6" s="35">
        <f t="shared" ref="CC6:CK6" si="9">IF(CC7="",NA(),CC7)</f>
        <v>210.19</v>
      </c>
      <c r="CD6" s="35">
        <f t="shared" si="9"/>
        <v>204.1</v>
      </c>
      <c r="CE6" s="35">
        <f t="shared" si="9"/>
        <v>283.58999999999997</v>
      </c>
      <c r="CF6" s="35">
        <f t="shared" si="9"/>
        <v>238.06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46.83</v>
      </c>
      <c r="CN6" s="35">
        <f t="shared" ref="CN6:CV6" si="10">IF(CN7="",NA(),CN7)</f>
        <v>46.83</v>
      </c>
      <c r="CO6" s="35">
        <f t="shared" si="10"/>
        <v>45.24</v>
      </c>
      <c r="CP6" s="35">
        <f t="shared" si="10"/>
        <v>45.24</v>
      </c>
      <c r="CQ6" s="35">
        <f t="shared" si="10"/>
        <v>46.03</v>
      </c>
      <c r="CR6" s="35">
        <f t="shared" si="10"/>
        <v>54.74</v>
      </c>
      <c r="CS6" s="35">
        <f t="shared" si="10"/>
        <v>53.78</v>
      </c>
      <c r="CT6" s="35">
        <f t="shared" si="10"/>
        <v>53.24</v>
      </c>
      <c r="CU6" s="35">
        <f t="shared" si="10"/>
        <v>57.3</v>
      </c>
      <c r="CV6" s="35">
        <f t="shared" si="10"/>
        <v>56</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0.13</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382019</v>
      </c>
      <c r="D7" s="37">
        <v>47</v>
      </c>
      <c r="E7" s="37">
        <v>17</v>
      </c>
      <c r="F7" s="37">
        <v>5</v>
      </c>
      <c r="G7" s="37">
        <v>0</v>
      </c>
      <c r="H7" s="37" t="s">
        <v>110</v>
      </c>
      <c r="I7" s="37" t="s">
        <v>111</v>
      </c>
      <c r="J7" s="37" t="s">
        <v>112</v>
      </c>
      <c r="K7" s="37" t="s">
        <v>113</v>
      </c>
      <c r="L7" s="37" t="s">
        <v>114</v>
      </c>
      <c r="M7" s="37"/>
      <c r="N7" s="38" t="s">
        <v>115</v>
      </c>
      <c r="O7" s="38" t="s">
        <v>116</v>
      </c>
      <c r="P7" s="38">
        <v>0.05</v>
      </c>
      <c r="Q7" s="38">
        <v>94.34</v>
      </c>
      <c r="R7" s="38">
        <v>3320</v>
      </c>
      <c r="S7" s="38">
        <v>515882</v>
      </c>
      <c r="T7" s="38">
        <v>429.4</v>
      </c>
      <c r="U7" s="38">
        <v>1201.4000000000001</v>
      </c>
      <c r="V7" s="38">
        <v>246</v>
      </c>
      <c r="W7" s="38">
        <v>0.18</v>
      </c>
      <c r="X7" s="38">
        <v>1366.67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721.43</v>
      </c>
      <c r="BO7" s="38">
        <v>685.34</v>
      </c>
      <c r="BP7" s="38">
        <v>914.53</v>
      </c>
      <c r="BQ7" s="38">
        <v>61.64</v>
      </c>
      <c r="BR7" s="38">
        <v>74.98</v>
      </c>
      <c r="BS7" s="38">
        <v>80.61</v>
      </c>
      <c r="BT7" s="38">
        <v>58.81</v>
      </c>
      <c r="BU7" s="38">
        <v>69.87</v>
      </c>
      <c r="BV7" s="38">
        <v>51.03</v>
      </c>
      <c r="BW7" s="38">
        <v>50.9</v>
      </c>
      <c r="BX7" s="38">
        <v>50.82</v>
      </c>
      <c r="BY7" s="38">
        <v>59.3</v>
      </c>
      <c r="BZ7" s="38">
        <v>59.83</v>
      </c>
      <c r="CA7" s="38">
        <v>55.73</v>
      </c>
      <c r="CB7" s="38">
        <v>233.45</v>
      </c>
      <c r="CC7" s="38">
        <v>210.19</v>
      </c>
      <c r="CD7" s="38">
        <v>204.1</v>
      </c>
      <c r="CE7" s="38">
        <v>283.58999999999997</v>
      </c>
      <c r="CF7" s="38">
        <v>238.06</v>
      </c>
      <c r="CG7" s="38">
        <v>289.60000000000002</v>
      </c>
      <c r="CH7" s="38">
        <v>293.27</v>
      </c>
      <c r="CI7" s="38">
        <v>300.52</v>
      </c>
      <c r="CJ7" s="38">
        <v>248.14</v>
      </c>
      <c r="CK7" s="38">
        <v>246.66</v>
      </c>
      <c r="CL7" s="38">
        <v>276.77999999999997</v>
      </c>
      <c r="CM7" s="38">
        <v>46.83</v>
      </c>
      <c r="CN7" s="38">
        <v>46.83</v>
      </c>
      <c r="CO7" s="38">
        <v>45.24</v>
      </c>
      <c r="CP7" s="38">
        <v>45.24</v>
      </c>
      <c r="CQ7" s="38">
        <v>46.03</v>
      </c>
      <c r="CR7" s="38">
        <v>54.74</v>
      </c>
      <c r="CS7" s="38">
        <v>53.78</v>
      </c>
      <c r="CT7" s="38">
        <v>53.24</v>
      </c>
      <c r="CU7" s="38">
        <v>57.3</v>
      </c>
      <c r="CV7" s="38">
        <v>56</v>
      </c>
      <c r="CW7" s="38">
        <v>59.15</v>
      </c>
      <c r="CX7" s="38">
        <v>100</v>
      </c>
      <c r="CY7" s="38">
        <v>100</v>
      </c>
      <c r="CZ7" s="38">
        <v>100</v>
      </c>
      <c r="DA7" s="38">
        <v>100</v>
      </c>
      <c r="DB7" s="38">
        <v>100</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0.13</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NT130007</cp:lastModifiedBy>
  <dcterms:created xsi:type="dcterms:W3CDTF">2017-12-25T02:32:40Z</dcterms:created>
  <dcterms:modified xsi:type="dcterms:W3CDTF">2018-02-05T00:00:48Z</dcterms:modified>
  <cp:category/>
</cp:coreProperties>
</file>