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90" windowWidth="14940" windowHeight="784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<sst xmlns="http://schemas.openxmlformats.org/spreadsheetml/2006/main" count="221" uniqueCount="111">
  <si>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</si>
  <si>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</si>
  <si>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</si>
  <si>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</si>
  <si>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</si>
  <si>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</si>
  <si>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</si>
  <si>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</si>
  <si>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</si>
  <si>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</si>
  <si>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</si>
  <si>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</si>
  <si>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</si>
  <si>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</si>
  <si>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</si>
  <si>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</si>
  <si>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</si>
  <si>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</si>
  <si>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</si>
  <si>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</si>
  <si>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</si>
  <si>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</si>
  <si>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</si>
  <si>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</si>
  <si>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</si>
  <si>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</si>
  <si>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</si>
  <si>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</si>
  <si>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</si>
  <si>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</si>
  <si>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</si>
  <si>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</si>
  <si>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</si>
  <si>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</si>
  <si>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</si>
  <si>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</si>
  <si>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</si>
  <si>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</si>
  <si>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</si>
  <si>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</si>
  <si>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</si>
  <si>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</si>
  <si>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</si>
  <si>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</si>
  <si>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</si>
  <si>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</si>
  <si>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</si>
  <si>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</si>
  <si>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</si>
  <si>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</si>
  <si>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</si>
  <si>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</si>
  <si>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</si>
  <si>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</si>
  <si>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</si>
  <si>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</si>
  <si>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</si>
  <si>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</si>
  <si>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</si>
  <si>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</si>
  <si>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</si>
  <si>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</si>
  <si>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</si>
  <si>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</si>
  <si>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</si>
  <si>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</si>
  <si>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</si>
  <si>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</si>
  <si>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</si>
  <si>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</si>
  <si>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</si>
  <si>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</si>
  <si>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</si>
  <si>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</si>
  <si>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</si>
  <si>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</si>
  <si>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</si>
  <si>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</si>
  <si>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</si>
  <si>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</si>
  <si>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</si>
  <si>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</si>
  <si>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</si>
  <si>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</si>
  <si>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</si>
  <si>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</si>
  <si>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</si>
  <si>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</si>
  <si>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</si>
  <si>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</si>
  <si>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</si>
  <si>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</si>
  <si>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</si>
  <si>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</si>
  <si>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</si>
  <si>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</si>
  <si>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伊方町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</si>
  <si>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</si>
  <si>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</si>
  <si>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</si>
  <si>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</si>
  <si>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</si>
  <si>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</si>
  <si>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</si>
  <si>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</si>
  <si>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</si>
  <si>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</si>
  <si>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</si>
  <si>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収益的収支比率においては使用料収入のみでの経営が困難であるため一般会計からの繰入等により、施設の維持管理や起債償還金、利息等を賄っている状況である。
　平成27年度に、公共下水道整備事業が完了し、整備区域全域が供用開始したため企業債の新規借り入れはなく今後接続率が上昇することで、施設使用率が改善され使用料収入増が見込まれる。
　汚水処理原価については類似団体と同水準であるが現状の使用料収入が少ないため、維持管理費は割高になり、経費回収率は100％を下回っている。
　処理区域内の人口は年々減少しており節水意識の向上及び節水機器の普及により処理水量が減少することが予測され維持管理費に係る経費は増</t>
    </r>
    <r>
      <rPr>
        <sz val="11"/>
        <rFont val="ＭＳ ゴシック"/>
        <family val="3"/>
        <charset val="128"/>
      </rPr>
      <t>加</t>
    </r>
    <r>
      <rPr>
        <sz val="11"/>
        <color theme="1"/>
        <rFont val="ＭＳ ゴシック"/>
        <family val="3"/>
        <charset val="128"/>
      </rPr>
      <t>していくと考えられる。</t>
    </r>
    <rPh sb="114" eb="116">
      <t>キギョウ</t>
    </rPh>
    <rPh sb="116" eb="117">
      <t>サイ</t>
    </rPh>
    <rPh sb="118" eb="120">
      <t>シンキ</t>
    </rPh>
    <rPh sb="120" eb="121">
      <t>カ</t>
    </rPh>
    <rPh sb="122" eb="123">
      <t>イ</t>
    </rPh>
    <rPh sb="129" eb="131">
      <t>セツゾク</t>
    </rPh>
    <rPh sb="131" eb="132">
      <t>リツ</t>
    </rPh>
    <rPh sb="133" eb="135">
      <t>ジョウショウ</t>
    </rPh>
    <rPh sb="189" eb="191">
      <t>ゲンジョウ</t>
    </rPh>
    <rPh sb="236" eb="238">
      <t>ショリ</t>
    </rPh>
    <rPh sb="238" eb="240">
      <t>クイキ</t>
    </rPh>
    <rPh sb="240" eb="241">
      <t>ナイ</t>
    </rPh>
    <rPh sb="242" eb="244">
      <t>ジンコウ</t>
    </rPh>
    <rPh sb="245" eb="247">
      <t>ネンネン</t>
    </rPh>
    <rPh sb="247" eb="249">
      <t>ゲンショウ</t>
    </rPh>
    <rPh sb="284" eb="286">
      <t>ヨソク</t>
    </rPh>
    <rPh sb="288" eb="290">
      <t>イジ</t>
    </rPh>
    <rPh sb="290" eb="293">
      <t>カンリヒ</t>
    </rPh>
    <rPh sb="294" eb="295">
      <t>カカ</t>
    </rPh>
    <rPh sb="296" eb="298">
      <t>ケイヒ</t>
    </rPh>
    <rPh sb="299" eb="301">
      <t>ゾウカ</t>
    </rPh>
    <rPh sb="306" eb="307">
      <t>カンガ</t>
    </rPh>
    <phoneticPr fontId="4"/>
  </si>
  <si>
    <r>
      <t>　使用料収入のみで事業会計を賄</t>
    </r>
    <r>
      <rPr>
        <sz val="11"/>
        <rFont val="ＭＳ ゴシック"/>
        <family val="3"/>
        <charset val="128"/>
      </rPr>
      <t>うことができないため</t>
    </r>
    <r>
      <rPr>
        <sz val="11"/>
        <color theme="1"/>
        <rFont val="ＭＳ ゴシック"/>
        <family val="3"/>
        <charset val="128"/>
      </rPr>
      <t>、一般会計からの繰入等の収益で賄っているが、平成28年度に整備区域全域の供用が完了しており、今後新たな設備投資を行っていないことから、企業債残高は減少していく傾向であること及び接続率が上がり使用料収入増が見込まれる。
　管渠の老朽化については、整備年度が新しいため、施設及び管渠等の更新を行なっていないが、下水浄化センター等の処理施設及び機器類の老朽化に対応していくために長寿命化計画等を一部施設において策定しており、計画的な設備の更新、料金改定</t>
    </r>
    <r>
      <rPr>
        <sz val="11"/>
        <rFont val="ＭＳ ゴシック"/>
        <family val="3"/>
        <charset val="128"/>
      </rPr>
      <t>の</t>
    </r>
    <r>
      <rPr>
        <sz val="11"/>
        <color theme="1"/>
        <rFont val="ＭＳ ゴシック"/>
        <family val="3"/>
        <charset val="128"/>
      </rPr>
      <t>検討を行い健全な経営を目指していきたい。</t>
    </r>
    <rPh sb="1" eb="4">
      <t>シヨウリョウ</t>
    </rPh>
    <rPh sb="4" eb="6">
      <t>シュウニュウ</t>
    </rPh>
    <rPh sb="9" eb="11">
      <t>ジギョウ</t>
    </rPh>
    <rPh sb="11" eb="13">
      <t>カイケイ</t>
    </rPh>
    <rPh sb="14" eb="15">
      <t>マカナ</t>
    </rPh>
    <rPh sb="26" eb="28">
      <t>イッパン</t>
    </rPh>
    <rPh sb="28" eb="30">
      <t>カイケイ</t>
    </rPh>
    <rPh sb="33" eb="35">
      <t>クリイレ</t>
    </rPh>
    <rPh sb="35" eb="36">
      <t>トウ</t>
    </rPh>
    <rPh sb="37" eb="39">
      <t>シュウエキ</t>
    </rPh>
    <rPh sb="40" eb="41">
      <t>マカナ</t>
    </rPh>
    <rPh sb="71" eb="73">
      <t>コンゴ</t>
    </rPh>
    <rPh sb="73" eb="74">
      <t>アラ</t>
    </rPh>
    <rPh sb="76" eb="78">
      <t>セツビ</t>
    </rPh>
    <rPh sb="78" eb="80">
      <t>トウシ</t>
    </rPh>
    <rPh sb="81" eb="82">
      <t>オコナ</t>
    </rPh>
    <rPh sb="92" eb="94">
      <t>キギョウ</t>
    </rPh>
    <rPh sb="94" eb="95">
      <t>サイ</t>
    </rPh>
    <rPh sb="95" eb="97">
      <t>ザンダカ</t>
    </rPh>
    <rPh sb="98" eb="100">
      <t>ゲンショウ</t>
    </rPh>
    <rPh sb="104" eb="106">
      <t>ケイコウ</t>
    </rPh>
    <rPh sb="111" eb="112">
      <t>オヨ</t>
    </rPh>
    <rPh sb="113" eb="115">
      <t>セツゾク</t>
    </rPh>
    <rPh sb="115" eb="116">
      <t>リツ</t>
    </rPh>
    <rPh sb="117" eb="118">
      <t>ア</t>
    </rPh>
    <rPh sb="120" eb="123">
      <t>シヨウリョウ</t>
    </rPh>
    <rPh sb="123" eb="125">
      <t>シュウニュウ</t>
    </rPh>
    <rPh sb="125" eb="126">
      <t>ゾウ</t>
    </rPh>
    <rPh sb="127" eb="129">
      <t>ミコ</t>
    </rPh>
    <rPh sb="135" eb="137">
      <t>カンキョ</t>
    </rPh>
    <rPh sb="138" eb="141">
      <t>ロウキュウカ</t>
    </rPh>
    <rPh sb="147" eb="149">
      <t>セイビ</t>
    </rPh>
    <rPh sb="149" eb="150">
      <t>ネン</t>
    </rPh>
    <rPh sb="150" eb="151">
      <t>タビ</t>
    </rPh>
    <rPh sb="152" eb="153">
      <t>アタラ</t>
    </rPh>
    <rPh sb="158" eb="160">
      <t>シセツ</t>
    </rPh>
    <rPh sb="160" eb="161">
      <t>オヨ</t>
    </rPh>
    <rPh sb="162" eb="164">
      <t>カンキョ</t>
    </rPh>
    <rPh sb="164" eb="165">
      <t>トウ</t>
    </rPh>
    <rPh sb="166" eb="168">
      <t>コウシン</t>
    </rPh>
    <rPh sb="169" eb="170">
      <t>オコ</t>
    </rPh>
    <rPh sb="178" eb="180">
      <t>ゲスイ</t>
    </rPh>
    <rPh sb="180" eb="182">
      <t>ジョウカ</t>
    </rPh>
    <rPh sb="188" eb="190">
      <t>ショリ</t>
    </rPh>
    <rPh sb="190" eb="192">
      <t>シセツ</t>
    </rPh>
    <rPh sb="192" eb="193">
      <t>オヨ</t>
    </rPh>
    <rPh sb="194" eb="197">
      <t>キキルイ</t>
    </rPh>
    <rPh sb="219" eb="221">
      <t>イチブ</t>
    </rPh>
    <rPh sb="221" eb="223">
      <t>シセツ</t>
    </rPh>
    <rPh sb="234" eb="237">
      <t>ケイカクテキ</t>
    </rPh>
    <rPh sb="238" eb="240">
      <t>セツビ</t>
    </rPh>
    <rPh sb="241" eb="243">
      <t>コウシン</t>
    </rPh>
    <rPh sb="252" eb="253">
      <t>オコナ</t>
    </rPh>
    <rPh sb="254" eb="256">
      <t>ケンゼン</t>
    </rPh>
    <rPh sb="257" eb="259">
      <t>ケイエイ</t>
    </rPh>
    <rPh sb="260" eb="262">
      <t>メザ</t>
    </rPh>
    <phoneticPr fontId="4"/>
  </si>
  <si>
    <t xml:space="preserve">   ③管渠改善率については整備年度が新しいため法定耐用年数を超える管渠がなく更新等を行っていない。しかしながら下水浄化センターの施設、処理機器類に関しては設置当初から機器等の更新を行わず経年劣化による故障等が見受けられることから、機器類の長寿命化計画等を策定しており、順次長寿命化を行っていく予定である。</t>
    <rPh sb="14" eb="16">
      <t>セイビ</t>
    </rPh>
    <rPh sb="24" eb="26">
      <t>ホウテイ</t>
    </rPh>
    <rPh sb="26" eb="28">
      <t>タイヨウ</t>
    </rPh>
    <rPh sb="28" eb="30">
      <t>ネンスウ</t>
    </rPh>
    <rPh sb="31" eb="32">
      <t>コ</t>
    </rPh>
    <rPh sb="39" eb="41">
      <t>コウシン</t>
    </rPh>
    <rPh sb="56" eb="58">
      <t>ゲスイ</t>
    </rPh>
    <rPh sb="58" eb="60">
      <t>ジョウカ</t>
    </rPh>
    <rPh sb="65" eb="67">
      <t>シセツ</t>
    </rPh>
    <rPh sb="68" eb="70">
      <t>ショリ</t>
    </rPh>
    <rPh sb="74" eb="75">
      <t>カン</t>
    </rPh>
    <rPh sb="78" eb="80">
      <t>セッチ</t>
    </rPh>
    <rPh sb="80" eb="82">
      <t>トウショ</t>
    </rPh>
    <rPh sb="84" eb="86">
      <t>キキ</t>
    </rPh>
    <rPh sb="86" eb="87">
      <t>トウ</t>
    </rPh>
    <rPh sb="88" eb="90">
      <t>コウシン</t>
    </rPh>
    <rPh sb="91" eb="92">
      <t>オコナ</t>
    </rPh>
    <rPh sb="94" eb="96">
      <t>ケイネン</t>
    </rPh>
    <rPh sb="96" eb="98">
      <t>レッカ</t>
    </rPh>
    <rPh sb="101" eb="103">
      <t>コショウ</t>
    </rPh>
    <rPh sb="103" eb="104">
      <t>トウ</t>
    </rPh>
    <rPh sb="105" eb="107">
      <t>ミウ</t>
    </rPh>
    <rPh sb="116" eb="119">
      <t>キキルイ</t>
    </rPh>
    <rPh sb="135" eb="137">
      <t>ジュンジ</t>
    </rPh>
    <rPh sb="137" eb="138">
      <t>チョウ</t>
    </rPh>
    <rPh sb="138" eb="141">
      <t>ジュミョウカ</t>
    </rPh>
    <rPh sb="142" eb="143">
      <t>オコナ</t>
    </rPh>
    <rPh sb="147" eb="14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</si>
</sst>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7737600"/>
        <c:axId val="16774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167737600"/>
        <c:axId val="167743872"/>
      </c:lineChart>
      <c:dateAx>
        <c:axId val="167737600"/>
        <c:scaling>
          <c:orientation val="minMax"/>
        </c:scaling>
        <c:delete val="1"/>
        <c:axPos val="b"/>
        <c:numFmt formatCode="ge" sourceLinked="1"/>
        <c:majorTickMark val="none"/>
        <c:minorTickMark val="none"/>
        <c:tickLblPos val="none"/>
        <c:crossAx val="167743872"/>
        <c:crosses val="autoZero"/>
        <c:auto val="1"/>
        <c:lblOffset val="100"/>
        <c:baseTimeUnit val="years"/>
      </c:dateAx>
      <c:valAx>
        <c:axId val="16774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73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24.96</c:v>
                </c:pt>
                <c:pt idx="1">
                  <c:v>25</c:v>
                </c:pt>
                <c:pt idx="2">
                  <c:v>25.87</c:v>
                </c:pt>
                <c:pt idx="3">
                  <c:v>27.17</c:v>
                </c:pt>
                <c:pt idx="4">
                  <c:v>28.35</c:v>
                </c:pt>
              </c:numCache>
            </c:numRef>
          </c:val>
        </c:ser>
        <c:dLbls>
          <c:showLegendKey val="0"/>
          <c:showVal val="0"/>
          <c:showCatName val="0"/>
          <c:showSerName val="0"/>
          <c:showPercent val="0"/>
          <c:showBubbleSize val="0"/>
        </c:dLbls>
        <c:gapWidth val="150"/>
        <c:axId val="168655488"/>
        <c:axId val="16868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168655488"/>
        <c:axId val="168682240"/>
      </c:lineChart>
      <c:dateAx>
        <c:axId val="168655488"/>
        <c:scaling>
          <c:orientation val="minMax"/>
        </c:scaling>
        <c:delete val="1"/>
        <c:axPos val="b"/>
        <c:numFmt formatCode="ge" sourceLinked="1"/>
        <c:majorTickMark val="none"/>
        <c:minorTickMark val="none"/>
        <c:tickLblPos val="none"/>
        <c:crossAx val="168682240"/>
        <c:crosses val="autoZero"/>
        <c:auto val="1"/>
        <c:lblOffset val="100"/>
        <c:baseTimeUnit val="years"/>
      </c:dateAx>
      <c:valAx>
        <c:axId val="16868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65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65.23</c:v>
                </c:pt>
                <c:pt idx="1">
                  <c:v>66.44</c:v>
                </c:pt>
                <c:pt idx="2">
                  <c:v>68.239999999999995</c:v>
                </c:pt>
                <c:pt idx="3">
                  <c:v>64.87</c:v>
                </c:pt>
                <c:pt idx="4">
                  <c:v>67.38</c:v>
                </c:pt>
              </c:numCache>
            </c:numRef>
          </c:val>
        </c:ser>
        <c:dLbls>
          <c:showLegendKey val="0"/>
          <c:showVal val="0"/>
          <c:showCatName val="0"/>
          <c:showSerName val="0"/>
          <c:showPercent val="0"/>
          <c:showBubbleSize val="0"/>
        </c:dLbls>
        <c:gapWidth val="150"/>
        <c:axId val="168372480"/>
        <c:axId val="16837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168372480"/>
        <c:axId val="168374656"/>
      </c:lineChart>
      <c:dateAx>
        <c:axId val="168372480"/>
        <c:scaling>
          <c:orientation val="minMax"/>
        </c:scaling>
        <c:delete val="1"/>
        <c:axPos val="b"/>
        <c:numFmt formatCode="ge" sourceLinked="1"/>
        <c:majorTickMark val="none"/>
        <c:minorTickMark val="none"/>
        <c:tickLblPos val="none"/>
        <c:crossAx val="168374656"/>
        <c:crosses val="autoZero"/>
        <c:auto val="1"/>
        <c:lblOffset val="100"/>
        <c:baseTimeUnit val="years"/>
      </c:dateAx>
      <c:valAx>
        <c:axId val="16837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7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70.34</c:v>
                </c:pt>
                <c:pt idx="1">
                  <c:v>64.09</c:v>
                </c:pt>
                <c:pt idx="2">
                  <c:v>55.93</c:v>
                </c:pt>
                <c:pt idx="3">
                  <c:v>56.03</c:v>
                </c:pt>
                <c:pt idx="4">
                  <c:v>56.58</c:v>
                </c:pt>
              </c:numCache>
            </c:numRef>
          </c:val>
        </c:ser>
        <c:dLbls>
          <c:showLegendKey val="0"/>
          <c:showVal val="0"/>
          <c:showCatName val="0"/>
          <c:showSerName val="0"/>
          <c:showPercent val="0"/>
          <c:showBubbleSize val="0"/>
        </c:dLbls>
        <c:gapWidth val="150"/>
        <c:axId val="167970688"/>
        <c:axId val="16798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970688"/>
        <c:axId val="167985152"/>
      </c:lineChart>
      <c:dateAx>
        <c:axId val="167970688"/>
        <c:scaling>
          <c:orientation val="minMax"/>
        </c:scaling>
        <c:delete val="1"/>
        <c:axPos val="b"/>
        <c:numFmt formatCode="ge" sourceLinked="1"/>
        <c:majorTickMark val="none"/>
        <c:minorTickMark val="none"/>
        <c:tickLblPos val="none"/>
        <c:crossAx val="167985152"/>
        <c:crosses val="autoZero"/>
        <c:auto val="1"/>
        <c:lblOffset val="100"/>
        <c:baseTimeUnit val="years"/>
      </c:dateAx>
      <c:valAx>
        <c:axId val="16798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9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019456"/>
        <c:axId val="16802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019456"/>
        <c:axId val="168021376"/>
      </c:lineChart>
      <c:dateAx>
        <c:axId val="168019456"/>
        <c:scaling>
          <c:orientation val="minMax"/>
        </c:scaling>
        <c:delete val="1"/>
        <c:axPos val="b"/>
        <c:numFmt formatCode="ge" sourceLinked="1"/>
        <c:majorTickMark val="none"/>
        <c:minorTickMark val="none"/>
        <c:tickLblPos val="none"/>
        <c:crossAx val="168021376"/>
        <c:crosses val="autoZero"/>
        <c:auto val="1"/>
        <c:lblOffset val="100"/>
        <c:baseTimeUnit val="years"/>
      </c:dateAx>
      <c:valAx>
        <c:axId val="16802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117376"/>
        <c:axId val="16811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117376"/>
        <c:axId val="168119296"/>
      </c:lineChart>
      <c:dateAx>
        <c:axId val="168117376"/>
        <c:scaling>
          <c:orientation val="minMax"/>
        </c:scaling>
        <c:delete val="1"/>
        <c:axPos val="b"/>
        <c:numFmt formatCode="ge" sourceLinked="1"/>
        <c:majorTickMark val="none"/>
        <c:minorTickMark val="none"/>
        <c:tickLblPos val="none"/>
        <c:crossAx val="168119296"/>
        <c:crosses val="autoZero"/>
        <c:auto val="1"/>
        <c:lblOffset val="100"/>
        <c:baseTimeUnit val="years"/>
      </c:dateAx>
      <c:valAx>
        <c:axId val="16811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1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170624"/>
        <c:axId val="16817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170624"/>
        <c:axId val="168172544"/>
      </c:lineChart>
      <c:dateAx>
        <c:axId val="168170624"/>
        <c:scaling>
          <c:orientation val="minMax"/>
        </c:scaling>
        <c:delete val="1"/>
        <c:axPos val="b"/>
        <c:numFmt formatCode="ge" sourceLinked="1"/>
        <c:majorTickMark val="none"/>
        <c:minorTickMark val="none"/>
        <c:tickLblPos val="none"/>
        <c:crossAx val="168172544"/>
        <c:crosses val="autoZero"/>
        <c:auto val="1"/>
        <c:lblOffset val="100"/>
        <c:baseTimeUnit val="years"/>
      </c:dateAx>
      <c:valAx>
        <c:axId val="1681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207104"/>
        <c:axId val="16820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207104"/>
        <c:axId val="168209024"/>
      </c:lineChart>
      <c:dateAx>
        <c:axId val="168207104"/>
        <c:scaling>
          <c:orientation val="minMax"/>
        </c:scaling>
        <c:delete val="1"/>
        <c:axPos val="b"/>
        <c:numFmt formatCode="ge" sourceLinked="1"/>
        <c:majorTickMark val="none"/>
        <c:minorTickMark val="none"/>
        <c:tickLblPos val="none"/>
        <c:crossAx val="168209024"/>
        <c:crosses val="autoZero"/>
        <c:auto val="1"/>
        <c:lblOffset val="100"/>
        <c:baseTimeUnit val="years"/>
      </c:dateAx>
      <c:valAx>
        <c:axId val="16820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0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2487.0500000000002</c:v>
                </c:pt>
              </c:numCache>
            </c:numRef>
          </c:val>
        </c:ser>
        <c:dLbls>
          <c:showLegendKey val="0"/>
          <c:showVal val="0"/>
          <c:showCatName val="0"/>
          <c:showSerName val="0"/>
          <c:showPercent val="0"/>
          <c:showBubbleSize val="0"/>
        </c:dLbls>
        <c:gapWidth val="150"/>
        <c:axId val="168231296"/>
        <c:axId val="16823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168231296"/>
        <c:axId val="168233216"/>
      </c:lineChart>
      <c:dateAx>
        <c:axId val="168231296"/>
        <c:scaling>
          <c:orientation val="minMax"/>
        </c:scaling>
        <c:delete val="1"/>
        <c:axPos val="b"/>
        <c:numFmt formatCode="ge" sourceLinked="1"/>
        <c:majorTickMark val="none"/>
        <c:minorTickMark val="none"/>
        <c:tickLblPos val="none"/>
        <c:crossAx val="168233216"/>
        <c:crosses val="autoZero"/>
        <c:auto val="1"/>
        <c:lblOffset val="100"/>
        <c:baseTimeUnit val="years"/>
      </c:dateAx>
      <c:valAx>
        <c:axId val="16823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3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29.26</c:v>
                </c:pt>
                <c:pt idx="1">
                  <c:v>34.78</c:v>
                </c:pt>
                <c:pt idx="2">
                  <c:v>47.06</c:v>
                </c:pt>
                <c:pt idx="3">
                  <c:v>48.91</c:v>
                </c:pt>
                <c:pt idx="4">
                  <c:v>35.770000000000003</c:v>
                </c:pt>
              </c:numCache>
            </c:numRef>
          </c:val>
        </c:ser>
        <c:dLbls>
          <c:showLegendKey val="0"/>
          <c:showVal val="0"/>
          <c:showCatName val="0"/>
          <c:showSerName val="0"/>
          <c:showPercent val="0"/>
          <c:showBubbleSize val="0"/>
        </c:dLbls>
        <c:gapWidth val="150"/>
        <c:axId val="168280064"/>
        <c:axId val="16828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168280064"/>
        <c:axId val="168281984"/>
      </c:lineChart>
      <c:dateAx>
        <c:axId val="168280064"/>
        <c:scaling>
          <c:orientation val="minMax"/>
        </c:scaling>
        <c:delete val="1"/>
        <c:axPos val="b"/>
        <c:numFmt formatCode="ge" sourceLinked="1"/>
        <c:majorTickMark val="none"/>
        <c:minorTickMark val="none"/>
        <c:tickLblPos val="none"/>
        <c:crossAx val="168281984"/>
        <c:crosses val="autoZero"/>
        <c:auto val="1"/>
        <c:lblOffset val="100"/>
        <c:baseTimeUnit val="years"/>
      </c:dateAx>
      <c:valAx>
        <c:axId val="16828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450.54</c:v>
                </c:pt>
                <c:pt idx="1">
                  <c:v>378.16</c:v>
                </c:pt>
                <c:pt idx="2">
                  <c:v>283.33999999999997</c:v>
                </c:pt>
                <c:pt idx="3">
                  <c:v>272.64</c:v>
                </c:pt>
                <c:pt idx="4">
                  <c:v>374.44</c:v>
                </c:pt>
              </c:numCache>
            </c:numRef>
          </c:val>
        </c:ser>
        <c:dLbls>
          <c:showLegendKey val="0"/>
          <c:showVal val="0"/>
          <c:showCatName val="0"/>
          <c:showSerName val="0"/>
          <c:showPercent val="0"/>
          <c:showBubbleSize val="0"/>
        </c:dLbls>
        <c:gapWidth val="150"/>
        <c:axId val="168631296"/>
        <c:axId val="16863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168631296"/>
        <c:axId val="168637568"/>
      </c:lineChart>
      <c:dateAx>
        <c:axId val="168631296"/>
        <c:scaling>
          <c:orientation val="minMax"/>
        </c:scaling>
        <c:delete val="1"/>
        <c:axPos val="b"/>
        <c:numFmt formatCode="ge" sourceLinked="1"/>
        <c:majorTickMark val="none"/>
        <c:minorTickMark val="none"/>
        <c:tickLblPos val="none"/>
        <c:crossAx val="168637568"/>
        <c:crosses val="autoZero"/>
        <c:auto val="1"/>
        <c:lblOffset val="100"/>
        <c:baseTimeUnit val="years"/>
      </c:dateAx>
      <c:valAx>
        <c:axId val="16863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63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愛媛県　伊方町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10224</v>
      </c>
      <c r="AM8" s="64"/>
      <c r="AN8" s="64"/>
      <c r="AO8" s="64"/>
      <c r="AP8" s="64"/>
      <c r="AQ8" s="64"/>
      <c r="AR8" s="64"/>
      <c r="AS8" s="64"/>
      <c r="AT8" s="63">
        <f>データ!S6</f>
        <v>93.98</v>
      </c>
      <c r="AU8" s="63"/>
      <c r="AV8" s="63"/>
      <c r="AW8" s="63"/>
      <c r="AX8" s="63"/>
      <c r="AY8" s="63"/>
      <c r="AZ8" s="63"/>
      <c r="BA8" s="63"/>
      <c r="BB8" s="63">
        <f>データ!T6</f>
        <v>108.79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36.53</v>
      </c>
      <c r="Q10" s="63"/>
      <c r="R10" s="63"/>
      <c r="S10" s="63"/>
      <c r="T10" s="63"/>
      <c r="U10" s="63"/>
      <c r="V10" s="63"/>
      <c r="W10" s="63">
        <f>データ!P6</f>
        <v>100</v>
      </c>
      <c r="X10" s="63"/>
      <c r="Y10" s="63"/>
      <c r="Z10" s="63"/>
      <c r="AA10" s="63"/>
      <c r="AB10" s="63"/>
      <c r="AC10" s="63"/>
      <c r="AD10" s="64">
        <f>データ!Q6</f>
        <v>2300</v>
      </c>
      <c r="AE10" s="64"/>
      <c r="AF10" s="64"/>
      <c r="AG10" s="64"/>
      <c r="AH10" s="64"/>
      <c r="AI10" s="64"/>
      <c r="AJ10" s="64"/>
      <c r="AK10" s="2"/>
      <c r="AL10" s="64">
        <f>データ!U6</f>
        <v>3682</v>
      </c>
      <c r="AM10" s="64"/>
      <c r="AN10" s="64"/>
      <c r="AO10" s="64"/>
      <c r="AP10" s="64"/>
      <c r="AQ10" s="64"/>
      <c r="AR10" s="64"/>
      <c r="AS10" s="64"/>
      <c r="AT10" s="63">
        <f>データ!V6</f>
        <v>0.99</v>
      </c>
      <c r="AU10" s="63"/>
      <c r="AV10" s="63"/>
      <c r="AW10" s="63"/>
      <c r="AX10" s="63"/>
      <c r="AY10" s="63"/>
      <c r="AZ10" s="63"/>
      <c r="BA10" s="63"/>
      <c r="BB10" s="63">
        <f>データ!W6</f>
        <v>3719.19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384429</v>
      </c>
      <c r="D6" s="31">
        <f t="shared" si="3"/>
        <v>47</v>
      </c>
      <c r="E6" s="31">
        <f t="shared" si="3"/>
        <v>17</v>
      </c>
      <c r="F6" s="31">
        <f t="shared" si="3"/>
        <v>4</v>
      </c>
      <c r="G6" s="31">
        <f t="shared" si="3"/>
        <v>0</v>
      </c>
      <c r="H6" s="31" t="str">
        <f t="shared" si="3"/>
        <v>愛媛県　伊方町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36.53</v>
      </c>
      <c r="P6" s="32">
        <f t="shared" si="3"/>
        <v>100</v>
      </c>
      <c r="Q6" s="32">
        <f t="shared" si="3"/>
        <v>2300</v>
      </c>
      <c r="R6" s="32">
        <f t="shared" si="3"/>
        <v>10224</v>
      </c>
      <c r="S6" s="32">
        <f t="shared" si="3"/>
        <v>93.98</v>
      </c>
      <c r="T6" s="32">
        <f t="shared" si="3"/>
        <v>108.79</v>
      </c>
      <c r="U6" s="32">
        <f t="shared" si="3"/>
        <v>3682</v>
      </c>
      <c r="V6" s="32">
        <f t="shared" si="3"/>
        <v>0.99</v>
      </c>
      <c r="W6" s="32">
        <f t="shared" si="3"/>
        <v>3719.19</v>
      </c>
      <c r="X6" s="33">
        <f>IF(X7="",NA(),X7)</f>
        <v>70.34</v>
      </c>
      <c r="Y6" s="33">
        <f t="shared" ref="Y6:AG6" si="4">IF(Y7="",NA(),Y7)</f>
        <v>64.09</v>
      </c>
      <c r="Z6" s="33">
        <f t="shared" si="4"/>
        <v>55.93</v>
      </c>
      <c r="AA6" s="33">
        <f t="shared" si="4"/>
        <v>56.03</v>
      </c>
      <c r="AB6" s="33">
        <f t="shared" si="4"/>
        <v>56.58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2487.0500000000002</v>
      </c>
      <c r="BJ6" s="33">
        <f t="shared" si="7"/>
        <v>1835.56</v>
      </c>
      <c r="BK6" s="33">
        <f t="shared" si="7"/>
        <v>1716.82</v>
      </c>
      <c r="BL6" s="33">
        <f t="shared" si="7"/>
        <v>1554.05</v>
      </c>
      <c r="BM6" s="33">
        <f t="shared" si="7"/>
        <v>1671.86</v>
      </c>
      <c r="BN6" s="33">
        <f t="shared" si="7"/>
        <v>1673.47</v>
      </c>
      <c r="BO6" s="32" t="str">
        <f>IF(BO7="","",IF(BO7="-","【-】","【"&amp;SUBSTITUTE(TEXT(BO7,"#,##0.00"),"-","△")&amp;"】"))</f>
        <v>【1,457.06】</v>
      </c>
      <c r="BP6" s="33">
        <f>IF(BP7="",NA(),BP7)</f>
        <v>29.26</v>
      </c>
      <c r="BQ6" s="33">
        <f t="shared" ref="BQ6:BY6" si="8">IF(BQ7="",NA(),BQ7)</f>
        <v>34.78</v>
      </c>
      <c r="BR6" s="33">
        <f t="shared" si="8"/>
        <v>47.06</v>
      </c>
      <c r="BS6" s="33">
        <f t="shared" si="8"/>
        <v>48.91</v>
      </c>
      <c r="BT6" s="33">
        <f t="shared" si="8"/>
        <v>35.770000000000003</v>
      </c>
      <c r="BU6" s="33">
        <f t="shared" si="8"/>
        <v>52.89</v>
      </c>
      <c r="BV6" s="33">
        <f t="shared" si="8"/>
        <v>51.73</v>
      </c>
      <c r="BW6" s="33">
        <f t="shared" si="8"/>
        <v>53.01</v>
      </c>
      <c r="BX6" s="33">
        <f t="shared" si="8"/>
        <v>50.54</v>
      </c>
      <c r="BY6" s="33">
        <f t="shared" si="8"/>
        <v>49.22</v>
      </c>
      <c r="BZ6" s="32" t="str">
        <f>IF(BZ7="","",IF(BZ7="-","【-】","【"&amp;SUBSTITUTE(TEXT(BZ7,"#,##0.00"),"-","△")&amp;"】"))</f>
        <v>【64.73】</v>
      </c>
      <c r="CA6" s="33">
        <f>IF(CA7="",NA(),CA7)</f>
        <v>450.54</v>
      </c>
      <c r="CB6" s="33">
        <f t="shared" ref="CB6:CJ6" si="9">IF(CB7="",NA(),CB7)</f>
        <v>378.16</v>
      </c>
      <c r="CC6" s="33">
        <f t="shared" si="9"/>
        <v>283.33999999999997</v>
      </c>
      <c r="CD6" s="33">
        <f t="shared" si="9"/>
        <v>272.64</v>
      </c>
      <c r="CE6" s="33">
        <f t="shared" si="9"/>
        <v>374.44</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24.96</v>
      </c>
      <c r="CM6" s="33">
        <f t="shared" ref="CM6:CU6" si="10">IF(CM7="",NA(),CM7)</f>
        <v>25</v>
      </c>
      <c r="CN6" s="33">
        <f t="shared" si="10"/>
        <v>25.87</v>
      </c>
      <c r="CO6" s="33">
        <f t="shared" si="10"/>
        <v>27.17</v>
      </c>
      <c r="CP6" s="33">
        <f t="shared" si="10"/>
        <v>28.35</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65.23</v>
      </c>
      <c r="CX6" s="33">
        <f t="shared" ref="CX6:DF6" si="11">IF(CX7="",NA(),CX7)</f>
        <v>66.44</v>
      </c>
      <c r="CY6" s="33">
        <f t="shared" si="11"/>
        <v>68.239999999999995</v>
      </c>
      <c r="CZ6" s="33">
        <f t="shared" si="11"/>
        <v>64.87</v>
      </c>
      <c r="DA6" s="33">
        <f t="shared" si="11"/>
        <v>67.38</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384429</v>
      </c>
      <c r="D7" s="35">
        <v>47</v>
      </c>
      <c r="E7" s="35">
        <v>17</v>
      </c>
      <c r="F7" s="35">
        <v>4</v>
      </c>
      <c r="G7" s="35">
        <v>0</v>
      </c>
      <c r="H7" s="35" t="s">
        <v>96</v>
      </c>
      <c r="I7" s="35" t="s">
        <v>97</v>
      </c>
      <c r="J7" s="35" t="s">
        <v>98</v>
      </c>
      <c r="K7" s="35" t="s">
        <v>99</v>
      </c>
      <c r="L7" s="35" t="s">
        <v>100</v>
      </c>
      <c r="M7" s="36" t="s">
        <v>101</v>
      </c>
      <c r="N7" s="36" t="s">
        <v>102</v>
      </c>
      <c r="O7" s="36">
        <v>36.53</v>
      </c>
      <c r="P7" s="36">
        <v>100</v>
      </c>
      <c r="Q7" s="36">
        <v>2300</v>
      </c>
      <c r="R7" s="36">
        <v>10224</v>
      </c>
      <c r="S7" s="36">
        <v>93.98</v>
      </c>
      <c r="T7" s="36">
        <v>108.79</v>
      </c>
      <c r="U7" s="36">
        <v>3682</v>
      </c>
      <c r="V7" s="36">
        <v>0.99</v>
      </c>
      <c r="W7" s="36">
        <v>3719.19</v>
      </c>
      <c r="X7" s="36">
        <v>70.34</v>
      </c>
      <c r="Y7" s="36">
        <v>64.09</v>
      </c>
      <c r="Z7" s="36">
        <v>55.93</v>
      </c>
      <c r="AA7" s="36">
        <v>56.03</v>
      </c>
      <c r="AB7" s="36">
        <v>56.58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2487.0500000000002</v>
      </c>
      <c r="BJ7" s="36">
        <v>1835.56</v>
      </c>
      <c r="BK7" s="36">
        <v>1716.82</v>
      </c>
      <c r="BL7" s="36">
        <v>1554.05</v>
      </c>
      <c r="BM7" s="36">
        <v>1671.86</v>
      </c>
      <c r="BN7" s="36">
        <v>1673.47</v>
      </c>
      <c r="BO7" s="36">
        <v>1457.06</v>
      </c>
      <c r="BP7" s="36">
        <v>29.26</v>
      </c>
      <c r="BQ7" s="36">
        <v>34.78</v>
      </c>
      <c r="BR7" s="36">
        <v>47.06</v>
      </c>
      <c r="BS7" s="36">
        <v>48.91</v>
      </c>
      <c r="BT7" s="36">
        <v>35.770000000000003</v>
      </c>
      <c r="BU7" s="36">
        <v>52.89</v>
      </c>
      <c r="BV7" s="36">
        <v>51.73</v>
      </c>
      <c r="BW7" s="36">
        <v>53.01</v>
      </c>
      <c r="BX7" s="36">
        <v>50.54</v>
      </c>
      <c r="BY7" s="36">
        <v>49.22</v>
      </c>
      <c r="BZ7" s="36">
        <v>64.73</v>
      </c>
      <c r="CA7" s="36">
        <v>450.54</v>
      </c>
      <c r="CB7" s="36">
        <v>378.16</v>
      </c>
      <c r="CC7" s="36">
        <v>283.33999999999997</v>
      </c>
      <c r="CD7" s="36">
        <v>272.64</v>
      </c>
      <c r="CE7" s="36">
        <v>374.44</v>
      </c>
      <c r="CF7" s="36">
        <v>300.52</v>
      </c>
      <c r="CG7" s="36">
        <v>310.47000000000003</v>
      </c>
      <c r="CH7" s="36">
        <v>299.39</v>
      </c>
      <c r="CI7" s="36">
        <v>320.36</v>
      </c>
      <c r="CJ7" s="36">
        <v>332.02</v>
      </c>
      <c r="CK7" s="36">
        <v>250.25</v>
      </c>
      <c r="CL7" s="36">
        <v>24.96</v>
      </c>
      <c r="CM7" s="36">
        <v>25</v>
      </c>
      <c r="CN7" s="36">
        <v>25.87</v>
      </c>
      <c r="CO7" s="36">
        <v>27.17</v>
      </c>
      <c r="CP7" s="36">
        <v>28.35</v>
      </c>
      <c r="CQ7" s="36">
        <v>36.799999999999997</v>
      </c>
      <c r="CR7" s="36">
        <v>36.67</v>
      </c>
      <c r="CS7" s="36">
        <v>36.200000000000003</v>
      </c>
      <c r="CT7" s="36">
        <v>34.74</v>
      </c>
      <c r="CU7" s="36">
        <v>36.65</v>
      </c>
      <c r="CV7" s="36">
        <v>40.31</v>
      </c>
      <c r="CW7" s="36">
        <v>65.23</v>
      </c>
      <c r="CX7" s="36">
        <v>66.44</v>
      </c>
      <c r="CY7" s="36">
        <v>68.239999999999995</v>
      </c>
      <c r="CZ7" s="36">
        <v>64.87</v>
      </c>
      <c r="DA7" s="36">
        <v>67.38</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2017-02-20T08:10:19Z</cp:lastPrinted>
  <dcterms:created xsi:type="dcterms:W3CDTF">2017-02-08T03:04:23Z</dcterms:created>
  <dcterms:modified xsi:type="dcterms:W3CDTF">2017-02-21T06:23:27Z</dcterms:modified>
  <cp:category/>
</cp:coreProperties>
</file>