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<sst xmlns="http://schemas.openxmlformats.org/spreadsheetml/2006/main" count="217" uniqueCount="107">
  <si>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</si>
  <si>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</si>
  <si>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</si>
  <si>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</si>
  <si>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</si>
  <si>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</si>
  <si>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</si>
  <si>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</si>
  <si>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</si>
  <si>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</si>
  <si>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</si>
  <si>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</si>
  <si>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</si>
  <si>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</si>
  <si>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</si>
  <si>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</si>
  <si>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</si>
  <si>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</si>
  <si>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</si>
  <si>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</si>
  <si>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</si>
  <si>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</si>
  <si>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</si>
  <si>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</si>
  <si>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</si>
  <si>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</si>
  <si>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</si>
  <si>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</si>
  <si>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</si>
  <si>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</si>
  <si>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</si>
  <si>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</si>
  <si>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</si>
  <si>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</si>
  <si>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</si>
  <si>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</si>
  <si>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</si>
  <si>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</si>
  <si>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</si>
  <si>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</si>
  <si>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</si>
  <si>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</si>
  <si>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</si>
  <si>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</si>
  <si>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</si>
  <si>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</si>
  <si>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</si>
  <si>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</si>
  <si>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</si>
  <si>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</si>
  <si>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</si>
  <si>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</si>
  <si>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</si>
  <si>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</si>
  <si>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</si>
  <si>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</si>
  <si>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</si>
  <si>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</si>
  <si>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</si>
  <si>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</si>
  <si>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</si>
  <si>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</si>
  <si>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</si>
  <si>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</si>
  <si>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</si>
  <si>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</si>
  <si>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</si>
  <si>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</si>
  <si>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</si>
  <si>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</si>
  <si>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</si>
  <si>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</si>
  <si>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</si>
  <si>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</si>
  <si>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</si>
  <si>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</si>
  <si>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</si>
  <si>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</si>
  <si>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</si>
  <si>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</si>
  <si>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</si>
  <si>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</si>
  <si>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</si>
  <si>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</si>
  <si>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</si>
  <si>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</si>
  <si>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</si>
  <si>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</si>
  <si>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</si>
  <si>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</si>
  <si>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</si>
  <si>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</si>
  <si>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</si>
  <si>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内子町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</si>
  <si>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</si>
  <si>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</si>
  <si>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</si>
  <si>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</si>
  <si>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</si>
  <si>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</si>
  <si>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</si>
  <si>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</si>
  <si>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</si>
  <si>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</si>
  <si>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概ね安定した経営状況である。
　①経常収支比率及び③流動比率は、共に類似団体の平均値とほぼ同様で、一般的な数値基準の100%を上回っている。
　②累積欠損金比率についても、この5年間計上されていない。
　④企業債残高対給水収益比率は低いぼど健全経営と言われており、内子町では類似団体の平均値を1.5倍ほど上回っているが、企業債残高は計画的な償還に伴い減少してきている。
　⑤料金回収率は、現在のところ類似団体の平均値も上回っており、良好な状態である。
　⑥給水原価も類似団体の平均値と比べると良好な状況にあるが、近年の有収水量の減少などを踏まえ今後の維持管理等について検討していく必要がある。
　⑦施設利用率も、類似団体の平均値を上回っており、施設の効率的な運用ができている。
　⑧有収率は、この直近2年間は類似団体の平均値を下回っている。これは、近年の節水傾向及び人口減少による有収水量の減少もあるが、漏水による影響も大きい。今後も、漏水調査や老朽管の更新に努めていく。
　　</t>
    <rPh sb="1" eb="2">
      <t>オオム</t>
    </rPh>
    <rPh sb="3" eb="5">
      <t>アンテイ</t>
    </rPh>
    <rPh sb="7" eb="9">
      <t>ケイエイ</t>
    </rPh>
    <rPh sb="9" eb="11">
      <t>ジョウキョウ</t>
    </rPh>
    <rPh sb="19" eb="21">
      <t>ケイジョウ</t>
    </rPh>
    <rPh sb="21" eb="23">
      <t>シュウシ</t>
    </rPh>
    <rPh sb="23" eb="25">
      <t>ヒリツ</t>
    </rPh>
    <rPh sb="25" eb="26">
      <t>オヨ</t>
    </rPh>
    <rPh sb="28" eb="30">
      <t>リュウドウ</t>
    </rPh>
    <rPh sb="30" eb="32">
      <t>ヒリツ</t>
    </rPh>
    <rPh sb="34" eb="35">
      <t>トモ</t>
    </rPh>
    <rPh sb="36" eb="38">
      <t>ルイジ</t>
    </rPh>
    <rPh sb="38" eb="40">
      <t>ダンタイ</t>
    </rPh>
    <rPh sb="41" eb="44">
      <t>ヘイキンチ</t>
    </rPh>
    <rPh sb="47" eb="49">
      <t>ドウヨウ</t>
    </rPh>
    <rPh sb="51" eb="53">
      <t>イッパン</t>
    </rPh>
    <rPh sb="53" eb="54">
      <t>テキ</t>
    </rPh>
    <rPh sb="55" eb="57">
      <t>スウチ</t>
    </rPh>
    <rPh sb="57" eb="59">
      <t>キジュン</t>
    </rPh>
    <rPh sb="65" eb="67">
      <t>ウワマワ</t>
    </rPh>
    <rPh sb="75" eb="77">
      <t>ルイセキ</t>
    </rPh>
    <rPh sb="77" eb="79">
      <t>ケッソン</t>
    </rPh>
    <rPh sb="79" eb="80">
      <t>キン</t>
    </rPh>
    <rPh sb="80" eb="82">
      <t>ヒリツ</t>
    </rPh>
    <rPh sb="91" eb="93">
      <t>ネンカン</t>
    </rPh>
    <rPh sb="93" eb="95">
      <t>ケイジョウ</t>
    </rPh>
    <rPh sb="105" eb="108">
      <t>キギョウサイ</t>
    </rPh>
    <rPh sb="108" eb="110">
      <t>ザンダカ</t>
    </rPh>
    <rPh sb="110" eb="111">
      <t>タイ</t>
    </rPh>
    <rPh sb="111" eb="113">
      <t>キュウスイ</t>
    </rPh>
    <rPh sb="113" eb="115">
      <t>シュウエキ</t>
    </rPh>
    <rPh sb="115" eb="117">
      <t>ヒリツ</t>
    </rPh>
    <rPh sb="118" eb="119">
      <t>ヒク</t>
    </rPh>
    <rPh sb="122" eb="124">
      <t>ケンゼン</t>
    </rPh>
    <rPh sb="124" eb="126">
      <t>ケイエイ</t>
    </rPh>
    <rPh sb="127" eb="128">
      <t>イ</t>
    </rPh>
    <rPh sb="134" eb="137">
      <t>ウチコチョウ</t>
    </rPh>
    <rPh sb="139" eb="141">
      <t>ルイジ</t>
    </rPh>
    <rPh sb="141" eb="143">
      <t>ダンタイ</t>
    </rPh>
    <rPh sb="144" eb="146">
      <t>ヘイキン</t>
    </rPh>
    <rPh sb="146" eb="147">
      <t>チ</t>
    </rPh>
    <rPh sb="151" eb="152">
      <t>バイ</t>
    </rPh>
    <rPh sb="154" eb="156">
      <t>ウワマワ</t>
    </rPh>
    <rPh sb="162" eb="165">
      <t>キギョウサイ</t>
    </rPh>
    <rPh sb="165" eb="167">
      <t>ザンダカ</t>
    </rPh>
    <rPh sb="168" eb="170">
      <t>ケイカク</t>
    </rPh>
    <rPh sb="170" eb="171">
      <t>テキ</t>
    </rPh>
    <rPh sb="172" eb="174">
      <t>ショウカン</t>
    </rPh>
    <rPh sb="175" eb="176">
      <t>トモナ</t>
    </rPh>
    <rPh sb="177" eb="179">
      <t>ゲンショウ</t>
    </rPh>
    <rPh sb="189" eb="191">
      <t>リョウキン</t>
    </rPh>
    <rPh sb="191" eb="194">
      <t>カイシュウリツ</t>
    </rPh>
    <rPh sb="196" eb="198">
      <t>ゲンザイ</t>
    </rPh>
    <rPh sb="202" eb="204">
      <t>ルイジ</t>
    </rPh>
    <rPh sb="204" eb="206">
      <t>ダンタイ</t>
    </rPh>
    <rPh sb="207" eb="210">
      <t>ヘイキンチ</t>
    </rPh>
    <rPh sb="211" eb="213">
      <t>ウワマワ</t>
    </rPh>
    <rPh sb="218" eb="220">
      <t>リョウコウ</t>
    </rPh>
    <rPh sb="221" eb="223">
      <t>ジョウタイ</t>
    </rPh>
    <rPh sb="230" eb="232">
      <t>キュウスイ</t>
    </rPh>
    <rPh sb="232" eb="234">
      <t>ゲンカ</t>
    </rPh>
    <rPh sb="235" eb="237">
      <t>ルイジ</t>
    </rPh>
    <rPh sb="237" eb="239">
      <t>ダンタイ</t>
    </rPh>
    <rPh sb="240" eb="243">
      <t>ヘイキンチ</t>
    </rPh>
    <rPh sb="244" eb="245">
      <t>クラ</t>
    </rPh>
    <rPh sb="248" eb="250">
      <t>リョウコウ</t>
    </rPh>
    <rPh sb="251" eb="253">
      <t>ジョウキョウ</t>
    </rPh>
    <rPh sb="258" eb="260">
      <t>キンネン</t>
    </rPh>
    <rPh sb="261" eb="263">
      <t>ユウシュウ</t>
    </rPh>
    <rPh sb="263" eb="265">
      <t>スイリョウ</t>
    </rPh>
    <rPh sb="266" eb="268">
      <t>ゲンショウ</t>
    </rPh>
    <rPh sb="271" eb="272">
      <t>フ</t>
    </rPh>
    <rPh sb="274" eb="276">
      <t>コンゴ</t>
    </rPh>
    <rPh sb="277" eb="279">
      <t>イジ</t>
    </rPh>
    <rPh sb="279" eb="281">
      <t>カンリ</t>
    </rPh>
    <rPh sb="281" eb="282">
      <t>トウ</t>
    </rPh>
    <rPh sb="286" eb="288">
      <t>ケントウ</t>
    </rPh>
    <rPh sb="292" eb="294">
      <t>ヒツヨウ</t>
    </rPh>
    <rPh sb="301" eb="303">
      <t>シセツ</t>
    </rPh>
    <rPh sb="303" eb="306">
      <t>リヨウリツ</t>
    </rPh>
    <rPh sb="308" eb="310">
      <t>ルイジ</t>
    </rPh>
    <rPh sb="310" eb="312">
      <t>ダンタイ</t>
    </rPh>
    <rPh sb="313" eb="316">
      <t>ヘイキンチ</t>
    </rPh>
    <rPh sb="317" eb="319">
      <t>ウワマワ</t>
    </rPh>
    <rPh sb="324" eb="326">
      <t>シセツ</t>
    </rPh>
    <rPh sb="327" eb="329">
      <t>コウリツ</t>
    </rPh>
    <rPh sb="329" eb="330">
      <t>テキ</t>
    </rPh>
    <rPh sb="331" eb="333">
      <t>ウンヨウ</t>
    </rPh>
    <rPh sb="343" eb="345">
      <t>ユウシュウ</t>
    </rPh>
    <rPh sb="345" eb="346">
      <t>リツ</t>
    </rPh>
    <rPh sb="350" eb="352">
      <t>チョッキン</t>
    </rPh>
    <rPh sb="353" eb="354">
      <t>ネン</t>
    </rPh>
    <rPh sb="354" eb="355">
      <t>カン</t>
    </rPh>
    <rPh sb="356" eb="358">
      <t>ルイジ</t>
    </rPh>
    <rPh sb="358" eb="360">
      <t>ダンタイ</t>
    </rPh>
    <rPh sb="361" eb="364">
      <t>ヘイキンチ</t>
    </rPh>
    <rPh sb="365" eb="367">
      <t>シタマワ</t>
    </rPh>
    <rPh sb="376" eb="378">
      <t>キンネン</t>
    </rPh>
    <rPh sb="379" eb="381">
      <t>セッスイ</t>
    </rPh>
    <rPh sb="381" eb="383">
      <t>ケイコウ</t>
    </rPh>
    <rPh sb="383" eb="384">
      <t>オヨ</t>
    </rPh>
    <rPh sb="385" eb="387">
      <t>ジンコウ</t>
    </rPh>
    <rPh sb="387" eb="389">
      <t>ゲンショウ</t>
    </rPh>
    <rPh sb="392" eb="394">
      <t>ユウシュウ</t>
    </rPh>
    <rPh sb="394" eb="396">
      <t>スイリョウ</t>
    </rPh>
    <rPh sb="397" eb="399">
      <t>ゲンショウ</t>
    </rPh>
    <rPh sb="404" eb="406">
      <t>ロウスイ</t>
    </rPh>
    <rPh sb="409" eb="411">
      <t>エイキョウ</t>
    </rPh>
    <rPh sb="412" eb="413">
      <t>オオ</t>
    </rPh>
    <rPh sb="416" eb="418">
      <t>コンゴ</t>
    </rPh>
    <rPh sb="420" eb="422">
      <t>ロウスイ</t>
    </rPh>
    <rPh sb="422" eb="424">
      <t>チョウサ</t>
    </rPh>
    <rPh sb="425" eb="427">
      <t>ロウキュウ</t>
    </rPh>
    <rPh sb="427" eb="428">
      <t>カン</t>
    </rPh>
    <rPh sb="429" eb="431">
      <t>コウシン</t>
    </rPh>
    <rPh sb="432" eb="433">
      <t>ツト</t>
    </rPh>
    <phoneticPr fontId="4"/>
  </si>
  <si>
    <t>　現状の経営指数等の分析から、内子町は類似団体と比較しても安定した経営状況であると言える。
　しかし、人口減少など水需要の減少に伴い水道料金収入が減少する中で、施設や管路の耐震化、老朽化による更新を実施していかなくてはならない。また、経営規模の小さい簡易水道事業が平成28年度から上水道事業へ統合するため、今後の経営状況は厳しくなると思われる。
　内子町では、簡易水道事業の統合後の経営の安定を図ることを喫緊の課題としているが、今後の経営の安定のため「水道ビジョン」の見直し、また「経営戦略」の策定を行い、経営基盤の強化に努め、安全、安心な水道事業を実施していけるよう取り組んでいく。</t>
    <rPh sb="1" eb="3">
      <t>ゲンジョウ</t>
    </rPh>
    <rPh sb="4" eb="6">
      <t>ケイエイ</t>
    </rPh>
    <rPh sb="6" eb="8">
      <t>シスウ</t>
    </rPh>
    <rPh sb="8" eb="9">
      <t>トウ</t>
    </rPh>
    <rPh sb="10" eb="12">
      <t>ブンセキ</t>
    </rPh>
    <rPh sb="15" eb="18">
      <t>ウチコチョウ</t>
    </rPh>
    <rPh sb="19" eb="21">
      <t>ルイジ</t>
    </rPh>
    <rPh sb="21" eb="23">
      <t>ダンタイ</t>
    </rPh>
    <rPh sb="24" eb="26">
      <t>ヒカク</t>
    </rPh>
    <rPh sb="29" eb="31">
      <t>アンテイ</t>
    </rPh>
    <rPh sb="33" eb="35">
      <t>ケイエイ</t>
    </rPh>
    <rPh sb="35" eb="37">
      <t>ジョウキョウ</t>
    </rPh>
    <rPh sb="41" eb="42">
      <t>イ</t>
    </rPh>
    <rPh sb="51" eb="53">
      <t>ジンコウ</t>
    </rPh>
    <rPh sb="53" eb="55">
      <t>ゲンショウ</t>
    </rPh>
    <rPh sb="57" eb="58">
      <t>ミズ</t>
    </rPh>
    <rPh sb="58" eb="60">
      <t>ジュヨウ</t>
    </rPh>
    <rPh sb="61" eb="63">
      <t>ゲンショウ</t>
    </rPh>
    <rPh sb="64" eb="65">
      <t>トモナ</t>
    </rPh>
    <rPh sb="66" eb="68">
      <t>スイドウ</t>
    </rPh>
    <rPh sb="68" eb="70">
      <t>リョウキン</t>
    </rPh>
    <rPh sb="70" eb="72">
      <t>シュウニュウ</t>
    </rPh>
    <rPh sb="73" eb="75">
      <t>ゲンショウ</t>
    </rPh>
    <rPh sb="77" eb="78">
      <t>ナカ</t>
    </rPh>
    <rPh sb="80" eb="82">
      <t>シセツ</t>
    </rPh>
    <rPh sb="83" eb="85">
      <t>カンロ</t>
    </rPh>
    <rPh sb="86" eb="89">
      <t>タイシンカ</t>
    </rPh>
    <rPh sb="90" eb="93">
      <t>ロウキュウカ</t>
    </rPh>
    <rPh sb="96" eb="98">
      <t>コウシン</t>
    </rPh>
    <rPh sb="99" eb="101">
      <t>ジッシ</t>
    </rPh>
    <rPh sb="117" eb="119">
      <t>ケイエイ</t>
    </rPh>
    <rPh sb="119" eb="121">
      <t>キボ</t>
    </rPh>
    <rPh sb="122" eb="123">
      <t>チイ</t>
    </rPh>
    <rPh sb="125" eb="127">
      <t>カンイ</t>
    </rPh>
    <rPh sb="127" eb="129">
      <t>スイドウ</t>
    </rPh>
    <rPh sb="129" eb="131">
      <t>ジギョウ</t>
    </rPh>
    <rPh sb="132" eb="134">
      <t>ヘイセイ</t>
    </rPh>
    <rPh sb="136" eb="138">
      <t>ネンド</t>
    </rPh>
    <rPh sb="140" eb="143">
      <t>ジョウスイドウ</t>
    </rPh>
    <rPh sb="143" eb="145">
      <t>ジギョウ</t>
    </rPh>
    <rPh sb="146" eb="148">
      <t>トウゴウ</t>
    </rPh>
    <rPh sb="153" eb="155">
      <t>コンゴ</t>
    </rPh>
    <rPh sb="156" eb="158">
      <t>ケイエイ</t>
    </rPh>
    <rPh sb="158" eb="160">
      <t>ジョウキョウ</t>
    </rPh>
    <rPh sb="161" eb="162">
      <t>キビ</t>
    </rPh>
    <rPh sb="167" eb="168">
      <t>オモ</t>
    </rPh>
    <rPh sb="174" eb="177">
      <t>ウチコチョウ</t>
    </rPh>
    <rPh sb="180" eb="182">
      <t>カンイ</t>
    </rPh>
    <rPh sb="182" eb="184">
      <t>スイドウ</t>
    </rPh>
    <rPh sb="184" eb="186">
      <t>ジギョウ</t>
    </rPh>
    <rPh sb="187" eb="189">
      <t>トウゴウ</t>
    </rPh>
    <rPh sb="189" eb="190">
      <t>ゴ</t>
    </rPh>
    <rPh sb="191" eb="193">
      <t>ケイエイ</t>
    </rPh>
    <rPh sb="194" eb="196">
      <t>アンテイ</t>
    </rPh>
    <rPh sb="197" eb="198">
      <t>ハカ</t>
    </rPh>
    <rPh sb="202" eb="204">
      <t>キッキン</t>
    </rPh>
    <rPh sb="205" eb="207">
      <t>カダイ</t>
    </rPh>
    <rPh sb="214" eb="216">
      <t>コンゴ</t>
    </rPh>
    <rPh sb="217" eb="219">
      <t>ケイエイ</t>
    </rPh>
    <rPh sb="220" eb="222">
      <t>アンテイ</t>
    </rPh>
    <rPh sb="226" eb="228">
      <t>スイドウ</t>
    </rPh>
    <rPh sb="234" eb="236">
      <t>ミナオ</t>
    </rPh>
    <rPh sb="241" eb="243">
      <t>ケイエイ</t>
    </rPh>
    <rPh sb="243" eb="245">
      <t>センリャク</t>
    </rPh>
    <rPh sb="247" eb="249">
      <t>サクテイ</t>
    </rPh>
    <rPh sb="250" eb="251">
      <t>オコナ</t>
    </rPh>
    <rPh sb="253" eb="255">
      <t>ケイエイ</t>
    </rPh>
    <rPh sb="255" eb="257">
      <t>キバン</t>
    </rPh>
    <rPh sb="258" eb="260">
      <t>キョウカ</t>
    </rPh>
    <rPh sb="261" eb="262">
      <t>ツト</t>
    </rPh>
    <rPh sb="264" eb="266">
      <t>アンゼン</t>
    </rPh>
    <rPh sb="267" eb="269">
      <t>アンシン</t>
    </rPh>
    <rPh sb="270" eb="272">
      <t>スイドウ</t>
    </rPh>
    <rPh sb="272" eb="274">
      <t>ジギョウ</t>
    </rPh>
    <rPh sb="275" eb="277">
      <t>ジッシ</t>
    </rPh>
    <rPh sb="284" eb="285">
      <t>ト</t>
    </rPh>
    <rPh sb="286" eb="287">
      <t>ク</t>
    </rPh>
    <phoneticPr fontId="4"/>
  </si>
  <si>
    <t>　効率的な更新計画の作成の実施予定。
　①有形固定資産減価償却率及び②管路経年化率は、高いほど施設の老朽化が進んでいることを示す。両者とも類似団体の平均値よりも下回っており、老朽化は現在のところ深刻な状況ではない。
　③管路更新率にいても、上記のことから低い傾向にあり、類似団体の平均値よりも下回っている。
　簡易水道事業の上水道事業への統合もあり、今後はそれらも踏まえた更新計画の整備が急務である。</t>
    <rPh sb="1" eb="3">
      <t>コウリツ</t>
    </rPh>
    <rPh sb="3" eb="4">
      <t>テキ</t>
    </rPh>
    <rPh sb="5" eb="7">
      <t>コウシン</t>
    </rPh>
    <rPh sb="7" eb="9">
      <t>ケイカク</t>
    </rPh>
    <rPh sb="10" eb="12">
      <t>サクセイ</t>
    </rPh>
    <rPh sb="13" eb="15">
      <t>ジッシ</t>
    </rPh>
    <rPh sb="15" eb="17">
      <t>ヨテイ</t>
    </rPh>
    <rPh sb="23" eb="25">
      <t>ユウケイ</t>
    </rPh>
    <rPh sb="25" eb="27">
      <t>コテイ</t>
    </rPh>
    <rPh sb="27" eb="29">
      <t>シサン</t>
    </rPh>
    <rPh sb="29" eb="31">
      <t>ゲンカ</t>
    </rPh>
    <rPh sb="31" eb="33">
      <t>ショウキャク</t>
    </rPh>
    <rPh sb="33" eb="34">
      <t>リツ</t>
    </rPh>
    <rPh sb="34" eb="35">
      <t>オヨ</t>
    </rPh>
    <rPh sb="37" eb="39">
      <t>カンロ</t>
    </rPh>
    <rPh sb="39" eb="41">
      <t>ケイネン</t>
    </rPh>
    <rPh sb="41" eb="42">
      <t>カ</t>
    </rPh>
    <rPh sb="42" eb="43">
      <t>リツ</t>
    </rPh>
    <rPh sb="45" eb="46">
      <t>タカ</t>
    </rPh>
    <rPh sb="49" eb="51">
      <t>シセツ</t>
    </rPh>
    <rPh sb="52" eb="55">
      <t>ロウキュウカ</t>
    </rPh>
    <rPh sb="56" eb="57">
      <t>スス</t>
    </rPh>
    <rPh sb="64" eb="65">
      <t>シメ</t>
    </rPh>
    <rPh sb="67" eb="69">
      <t>リョウシャ</t>
    </rPh>
    <rPh sb="71" eb="73">
      <t>ルイジ</t>
    </rPh>
    <rPh sb="73" eb="75">
      <t>ダンタイ</t>
    </rPh>
    <rPh sb="76" eb="79">
      <t>ヘイキンチ</t>
    </rPh>
    <rPh sb="82" eb="84">
      <t>シタマワ</t>
    </rPh>
    <rPh sb="89" eb="92">
      <t>ロウキュウカ</t>
    </rPh>
    <rPh sb="93" eb="95">
      <t>ゲンザイ</t>
    </rPh>
    <rPh sb="99" eb="101">
      <t>シンコク</t>
    </rPh>
    <rPh sb="102" eb="104">
      <t>ジョウキョウ</t>
    </rPh>
    <rPh sb="112" eb="114">
      <t>カンロ</t>
    </rPh>
    <rPh sb="114" eb="116">
      <t>コウシン</t>
    </rPh>
    <rPh sb="116" eb="117">
      <t>リツ</t>
    </rPh>
    <rPh sb="122" eb="124">
      <t>ジョウキ</t>
    </rPh>
    <rPh sb="129" eb="130">
      <t>ヒク</t>
    </rPh>
    <rPh sb="131" eb="133">
      <t>ケイコウ</t>
    </rPh>
    <rPh sb="137" eb="139">
      <t>ルイジ</t>
    </rPh>
    <rPh sb="139" eb="141">
      <t>ダンタイ</t>
    </rPh>
    <rPh sb="142" eb="145">
      <t>ヘイキンチ</t>
    </rPh>
    <rPh sb="148" eb="150">
      <t>シタマワ</t>
    </rPh>
    <rPh sb="158" eb="160">
      <t>カンイ</t>
    </rPh>
    <rPh sb="160" eb="162">
      <t>スイドウ</t>
    </rPh>
    <rPh sb="162" eb="164">
      <t>ジギョウ</t>
    </rPh>
    <rPh sb="165" eb="168">
      <t>ジョウスイドウ</t>
    </rPh>
    <rPh sb="168" eb="170">
      <t>ジギョウ</t>
    </rPh>
    <rPh sb="172" eb="174">
      <t>トウゴウ</t>
    </rPh>
    <rPh sb="178" eb="180">
      <t>コンゴ</t>
    </rPh>
    <rPh sb="185" eb="186">
      <t>フ</t>
    </rPh>
    <rPh sb="189" eb="191">
      <t>コウシン</t>
    </rPh>
    <rPh sb="191" eb="193">
      <t>ケイカク</t>
    </rPh>
    <rPh sb="194" eb="196">
      <t>セイビ</t>
    </rPh>
    <rPh sb="197" eb="199">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</si>
</sst>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0.15</c:v>
                </c:pt>
                <c:pt idx="2">
                  <c:v>0.28999999999999998</c:v>
                </c:pt>
                <c:pt idx="3">
                  <c:v>0.28000000000000003</c:v>
                </c:pt>
                <c:pt idx="4">
                  <c:v>0.71</c:v>
                </c:pt>
              </c:numCache>
            </c:numRef>
          </c:val>
        </c:ser>
        <c:dLbls>
          <c:showLegendKey val="0"/>
          <c:showVal val="0"/>
          <c:showCatName val="0"/>
          <c:showSerName val="0"/>
          <c:showPercent val="0"/>
          <c:showBubbleSize val="0"/>
        </c:dLbls>
        <c:gapWidth val="150"/>
        <c:axId val="165833728"/>
        <c:axId val="1658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65833728"/>
        <c:axId val="165838848"/>
      </c:lineChart>
      <c:dateAx>
        <c:axId val="165833728"/>
        <c:scaling>
          <c:orientation val="minMax"/>
        </c:scaling>
        <c:delete val="1"/>
        <c:axPos val="b"/>
        <c:numFmt formatCode="ge" sourceLinked="1"/>
        <c:majorTickMark val="none"/>
        <c:minorTickMark val="none"/>
        <c:tickLblPos val="none"/>
        <c:crossAx val="165838848"/>
        <c:crosses val="autoZero"/>
        <c:auto val="1"/>
        <c:lblOffset val="100"/>
        <c:baseTimeUnit val="years"/>
      </c:dateAx>
      <c:valAx>
        <c:axId val="1658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47.21</c:v>
                </c:pt>
                <c:pt idx="1">
                  <c:v>61.95</c:v>
                </c:pt>
                <c:pt idx="2">
                  <c:v>61.23</c:v>
                </c:pt>
                <c:pt idx="3">
                  <c:v>61.88</c:v>
                </c:pt>
                <c:pt idx="4">
                  <c:v>63.92</c:v>
                </c:pt>
              </c:numCache>
            </c:numRef>
          </c:val>
        </c:ser>
        <c:dLbls>
          <c:showLegendKey val="0"/>
          <c:showVal val="0"/>
          <c:showCatName val="0"/>
          <c:showSerName val="0"/>
          <c:showPercent val="0"/>
          <c:showBubbleSize val="0"/>
        </c:dLbls>
        <c:gapWidth val="150"/>
        <c:axId val="166484992"/>
        <c:axId val="1665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66484992"/>
        <c:axId val="166507648"/>
      </c:lineChart>
      <c:dateAx>
        <c:axId val="166484992"/>
        <c:scaling>
          <c:orientation val="minMax"/>
        </c:scaling>
        <c:delete val="1"/>
        <c:axPos val="b"/>
        <c:numFmt formatCode="ge" sourceLinked="1"/>
        <c:majorTickMark val="none"/>
        <c:minorTickMark val="none"/>
        <c:tickLblPos val="none"/>
        <c:crossAx val="166507648"/>
        <c:crosses val="autoZero"/>
        <c:auto val="1"/>
        <c:lblOffset val="100"/>
        <c:baseTimeUnit val="years"/>
      </c:dateAx>
      <c:valAx>
        <c:axId val="1665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83.07</c:v>
                </c:pt>
                <c:pt idx="1">
                  <c:v>82.18</c:v>
                </c:pt>
                <c:pt idx="2">
                  <c:v>82.65</c:v>
                </c:pt>
                <c:pt idx="3">
                  <c:v>80.31</c:v>
                </c:pt>
                <c:pt idx="4">
                  <c:v>77.42</c:v>
                </c:pt>
              </c:numCache>
            </c:numRef>
          </c:val>
        </c:ser>
        <c:dLbls>
          <c:showLegendKey val="0"/>
          <c:showVal val="0"/>
          <c:showCatName val="0"/>
          <c:showSerName val="0"/>
          <c:showPercent val="0"/>
          <c:showBubbleSize val="0"/>
        </c:dLbls>
        <c:gapWidth val="150"/>
        <c:axId val="166526336"/>
        <c:axId val="1664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66526336"/>
        <c:axId val="166400768"/>
      </c:lineChart>
      <c:dateAx>
        <c:axId val="166526336"/>
        <c:scaling>
          <c:orientation val="minMax"/>
        </c:scaling>
        <c:delete val="1"/>
        <c:axPos val="b"/>
        <c:numFmt formatCode="ge" sourceLinked="1"/>
        <c:majorTickMark val="none"/>
        <c:minorTickMark val="none"/>
        <c:tickLblPos val="none"/>
        <c:crossAx val="166400768"/>
        <c:crosses val="autoZero"/>
        <c:auto val="1"/>
        <c:lblOffset val="100"/>
        <c:baseTimeUnit val="years"/>
      </c:dateAx>
      <c:valAx>
        <c:axId val="166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113.92</c:v>
                </c:pt>
                <c:pt idx="1">
                  <c:v>126.45</c:v>
                </c:pt>
                <c:pt idx="2">
                  <c:v>118.06</c:v>
                </c:pt>
                <c:pt idx="3">
                  <c:v>119.32</c:v>
                </c:pt>
                <c:pt idx="4">
                  <c:v>125.3</c:v>
                </c:pt>
              </c:numCache>
            </c:numRef>
          </c:val>
        </c:ser>
        <c:dLbls>
          <c:showLegendKey val="0"/>
          <c:showVal val="0"/>
          <c:showCatName val="0"/>
          <c:showSerName val="0"/>
          <c:showPercent val="0"/>
          <c:showBubbleSize val="0"/>
        </c:dLbls>
        <c:gapWidth val="150"/>
        <c:axId val="165873920"/>
        <c:axId val="1658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65873920"/>
        <c:axId val="165880192"/>
      </c:lineChart>
      <c:dateAx>
        <c:axId val="165873920"/>
        <c:scaling>
          <c:orientation val="minMax"/>
        </c:scaling>
        <c:delete val="1"/>
        <c:axPos val="b"/>
        <c:numFmt formatCode="ge" sourceLinked="1"/>
        <c:majorTickMark val="none"/>
        <c:minorTickMark val="none"/>
        <c:tickLblPos val="none"/>
        <c:crossAx val="165880192"/>
        <c:crosses val="autoZero"/>
        <c:auto val="1"/>
        <c:lblOffset val="100"/>
        <c:baseTimeUnit val="years"/>
      </c:dateAx>
      <c:valAx>
        <c:axId val="16588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25.81</c:v>
                </c:pt>
                <c:pt idx="1">
                  <c:v>20.63</c:v>
                </c:pt>
                <c:pt idx="2">
                  <c:v>22.33</c:v>
                </c:pt>
                <c:pt idx="3">
                  <c:v>33.020000000000003</c:v>
                </c:pt>
                <c:pt idx="4">
                  <c:v>35.39</c:v>
                </c:pt>
              </c:numCache>
            </c:numRef>
          </c:val>
        </c:ser>
        <c:dLbls>
          <c:showLegendKey val="0"/>
          <c:showVal val="0"/>
          <c:showCatName val="0"/>
          <c:showSerName val="0"/>
          <c:showPercent val="0"/>
          <c:showBubbleSize val="0"/>
        </c:dLbls>
        <c:gapWidth val="150"/>
        <c:axId val="165914496"/>
        <c:axId val="1659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65914496"/>
        <c:axId val="165920768"/>
      </c:lineChart>
      <c:dateAx>
        <c:axId val="165914496"/>
        <c:scaling>
          <c:orientation val="minMax"/>
        </c:scaling>
        <c:delete val="1"/>
        <c:axPos val="b"/>
        <c:numFmt formatCode="ge" sourceLinked="1"/>
        <c:majorTickMark val="none"/>
        <c:minorTickMark val="none"/>
        <c:tickLblPos val="none"/>
        <c:crossAx val="165920768"/>
        <c:crosses val="autoZero"/>
        <c:auto val="1"/>
        <c:lblOffset val="100"/>
        <c:baseTimeUnit val="years"/>
      </c:dateAx>
      <c:valAx>
        <c:axId val="1659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4.28</c:v>
                </c:pt>
                <c:pt idx="1">
                  <c:v>1.88</c:v>
                </c:pt>
                <c:pt idx="2">
                  <c:v>2.2799999999999998</c:v>
                </c:pt>
                <c:pt idx="3">
                  <c:v>2.46</c:v>
                </c:pt>
                <c:pt idx="4" formatCode="#,##0.00;&quot;△&quot;#,##0.00">
                  <c:v>0</c:v>
                </c:pt>
              </c:numCache>
            </c:numRef>
          </c:val>
        </c:ser>
        <c:dLbls>
          <c:showLegendKey val="0"/>
          <c:showVal val="0"/>
          <c:showCatName val="0"/>
          <c:showSerName val="0"/>
          <c:showPercent val="0"/>
          <c:showBubbleSize val="0"/>
        </c:dLbls>
        <c:gapWidth val="150"/>
        <c:axId val="166135296"/>
        <c:axId val="1661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66135296"/>
        <c:axId val="166137216"/>
      </c:lineChart>
      <c:dateAx>
        <c:axId val="166135296"/>
        <c:scaling>
          <c:orientation val="minMax"/>
        </c:scaling>
        <c:delete val="1"/>
        <c:axPos val="b"/>
        <c:numFmt formatCode="ge" sourceLinked="1"/>
        <c:majorTickMark val="none"/>
        <c:minorTickMark val="none"/>
        <c:tickLblPos val="none"/>
        <c:crossAx val="166137216"/>
        <c:crosses val="autoZero"/>
        <c:auto val="1"/>
        <c:lblOffset val="100"/>
        <c:baseTimeUnit val="years"/>
      </c:dateAx>
      <c:valAx>
        <c:axId val="166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198656"/>
        <c:axId val="166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66198656"/>
        <c:axId val="166200832"/>
      </c:lineChart>
      <c:dateAx>
        <c:axId val="166198656"/>
        <c:scaling>
          <c:orientation val="minMax"/>
        </c:scaling>
        <c:delete val="1"/>
        <c:axPos val="b"/>
        <c:numFmt formatCode="ge" sourceLinked="1"/>
        <c:majorTickMark val="none"/>
        <c:minorTickMark val="none"/>
        <c:tickLblPos val="none"/>
        <c:crossAx val="166200832"/>
        <c:crosses val="autoZero"/>
        <c:auto val="1"/>
        <c:lblOffset val="100"/>
        <c:baseTimeUnit val="years"/>
      </c:dateAx>
      <c:valAx>
        <c:axId val="166200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16978.98</c:v>
                </c:pt>
                <c:pt idx="1">
                  <c:v>2785.6</c:v>
                </c:pt>
                <c:pt idx="2">
                  <c:v>4451.51</c:v>
                </c:pt>
                <c:pt idx="3">
                  <c:v>357.87</c:v>
                </c:pt>
                <c:pt idx="4">
                  <c:v>277.07</c:v>
                </c:pt>
              </c:numCache>
            </c:numRef>
          </c:val>
        </c:ser>
        <c:dLbls>
          <c:showLegendKey val="0"/>
          <c:showVal val="0"/>
          <c:showCatName val="0"/>
          <c:showSerName val="0"/>
          <c:showPercent val="0"/>
          <c:showBubbleSize val="0"/>
        </c:dLbls>
        <c:gapWidth val="150"/>
        <c:axId val="166226944"/>
        <c:axId val="1662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66226944"/>
        <c:axId val="166233216"/>
      </c:lineChart>
      <c:dateAx>
        <c:axId val="166226944"/>
        <c:scaling>
          <c:orientation val="minMax"/>
        </c:scaling>
        <c:delete val="1"/>
        <c:axPos val="b"/>
        <c:numFmt formatCode="ge" sourceLinked="1"/>
        <c:majorTickMark val="none"/>
        <c:minorTickMark val="none"/>
        <c:tickLblPos val="none"/>
        <c:crossAx val="166233216"/>
        <c:crosses val="autoZero"/>
        <c:auto val="1"/>
        <c:lblOffset val="100"/>
        <c:baseTimeUnit val="years"/>
      </c:dateAx>
      <c:valAx>
        <c:axId val="16623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1121.98</c:v>
                </c:pt>
                <c:pt idx="1">
                  <c:v>796.42</c:v>
                </c:pt>
                <c:pt idx="2">
                  <c:v>755.53</c:v>
                </c:pt>
                <c:pt idx="3">
                  <c:v>727.35</c:v>
                </c:pt>
                <c:pt idx="4">
                  <c:v>639.04999999999995</c:v>
                </c:pt>
              </c:numCache>
            </c:numRef>
          </c:val>
        </c:ser>
        <c:dLbls>
          <c:showLegendKey val="0"/>
          <c:showVal val="0"/>
          <c:showCatName val="0"/>
          <c:showSerName val="0"/>
          <c:showPercent val="0"/>
          <c:showBubbleSize val="0"/>
        </c:dLbls>
        <c:gapWidth val="150"/>
        <c:axId val="166251136"/>
        <c:axId val="1662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66251136"/>
        <c:axId val="166261504"/>
      </c:lineChart>
      <c:dateAx>
        <c:axId val="166251136"/>
        <c:scaling>
          <c:orientation val="minMax"/>
        </c:scaling>
        <c:delete val="1"/>
        <c:axPos val="b"/>
        <c:numFmt formatCode="ge" sourceLinked="1"/>
        <c:majorTickMark val="none"/>
        <c:minorTickMark val="none"/>
        <c:tickLblPos val="none"/>
        <c:crossAx val="166261504"/>
        <c:crosses val="autoZero"/>
        <c:auto val="1"/>
        <c:lblOffset val="100"/>
        <c:baseTimeUnit val="years"/>
      </c:dateAx>
      <c:valAx>
        <c:axId val="16626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101.38</c:v>
                </c:pt>
                <c:pt idx="1">
                  <c:v>103.24</c:v>
                </c:pt>
                <c:pt idx="2">
                  <c:v>107.74</c:v>
                </c:pt>
                <c:pt idx="3">
                  <c:v>113.54</c:v>
                </c:pt>
                <c:pt idx="4">
                  <c:v>121.12</c:v>
                </c:pt>
              </c:numCache>
            </c:numRef>
          </c:val>
        </c:ser>
        <c:dLbls>
          <c:showLegendKey val="0"/>
          <c:showVal val="0"/>
          <c:showCatName val="0"/>
          <c:showSerName val="0"/>
          <c:showPercent val="0"/>
          <c:showBubbleSize val="0"/>
        </c:dLbls>
        <c:gapWidth val="150"/>
        <c:axId val="166365440"/>
        <c:axId val="166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66365440"/>
        <c:axId val="166371712"/>
      </c:lineChart>
      <c:dateAx>
        <c:axId val="166365440"/>
        <c:scaling>
          <c:orientation val="minMax"/>
        </c:scaling>
        <c:delete val="1"/>
        <c:axPos val="b"/>
        <c:numFmt formatCode="ge" sourceLinked="1"/>
        <c:majorTickMark val="none"/>
        <c:minorTickMark val="none"/>
        <c:tickLblPos val="none"/>
        <c:crossAx val="166371712"/>
        <c:crosses val="autoZero"/>
        <c:auto val="1"/>
        <c:lblOffset val="100"/>
        <c:baseTimeUnit val="years"/>
      </c:dateAx>
      <c:valAx>
        <c:axId val="1663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158.19</c:v>
                </c:pt>
                <c:pt idx="1">
                  <c:v>142.28</c:v>
                </c:pt>
                <c:pt idx="2">
                  <c:v>137.29</c:v>
                </c:pt>
                <c:pt idx="3">
                  <c:v>130.32</c:v>
                </c:pt>
                <c:pt idx="4">
                  <c:v>131.05000000000001</c:v>
                </c:pt>
              </c:numCache>
            </c:numRef>
          </c:val>
        </c:ser>
        <c:dLbls>
          <c:showLegendKey val="0"/>
          <c:showVal val="0"/>
          <c:showCatName val="0"/>
          <c:showSerName val="0"/>
          <c:showPercent val="0"/>
          <c:showBubbleSize val="0"/>
        </c:dLbls>
        <c:gapWidth val="150"/>
        <c:axId val="166378880"/>
        <c:axId val="1664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66378880"/>
        <c:axId val="166467072"/>
      </c:lineChart>
      <c:dateAx>
        <c:axId val="166378880"/>
        <c:scaling>
          <c:orientation val="minMax"/>
        </c:scaling>
        <c:delete val="1"/>
        <c:axPos val="b"/>
        <c:numFmt formatCode="ge" sourceLinked="1"/>
        <c:majorTickMark val="none"/>
        <c:minorTickMark val="none"/>
        <c:tickLblPos val="none"/>
        <c:crossAx val="166467072"/>
        <c:crosses val="autoZero"/>
        <c:auto val="1"/>
        <c:lblOffset val="100"/>
        <c:baseTimeUnit val="years"/>
      </c:dateAx>
      <c:valAx>
        <c:axId val="1664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内子町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17543</v>
      </c>
      <c r="AJ8" s="75"/>
      <c r="AK8" s="75"/>
      <c r="AL8" s="75"/>
      <c r="AM8" s="75"/>
      <c r="AN8" s="75"/>
      <c r="AO8" s="75"/>
      <c r="AP8" s="76"/>
      <c r="AQ8" s="57">
        <f>データ!R6</f>
        <v>299.43</v>
      </c>
      <c r="AR8" s="57"/>
      <c r="AS8" s="57"/>
      <c r="AT8" s="57"/>
      <c r="AU8" s="57"/>
      <c r="AV8" s="57"/>
      <c r="AW8" s="57"/>
      <c r="AX8" s="57"/>
      <c r="AY8" s="57">
        <f>データ!S6</f>
        <v>58.59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60.96</v>
      </c>
      <c r="K10" s="57"/>
      <c r="L10" s="57"/>
      <c r="M10" s="57"/>
      <c r="N10" s="57"/>
      <c r="O10" s="57"/>
      <c r="P10" s="57"/>
      <c r="Q10" s="57"/>
      <c r="R10" s="57">
        <f>データ!O6</f>
        <v>63.84</v>
      </c>
      <c r="S10" s="57"/>
      <c r="T10" s="57"/>
      <c r="U10" s="57"/>
      <c r="V10" s="57"/>
      <c r="W10" s="57"/>
      <c r="X10" s="57"/>
      <c r="Y10" s="57"/>
      <c r="Z10" s="65">
        <f>データ!P6</f>
        <v>2885</v>
      </c>
      <c r="AA10" s="65"/>
      <c r="AB10" s="65"/>
      <c r="AC10" s="65"/>
      <c r="AD10" s="65"/>
      <c r="AE10" s="65"/>
      <c r="AF10" s="65"/>
      <c r="AG10" s="65"/>
      <c r="AH10" s="2"/>
      <c r="AI10" s="65">
        <f>データ!T6</f>
        <v>11101</v>
      </c>
      <c r="AJ10" s="65"/>
      <c r="AK10" s="65"/>
      <c r="AL10" s="65"/>
      <c r="AM10" s="65"/>
      <c r="AN10" s="65"/>
      <c r="AO10" s="65"/>
      <c r="AP10" s="65"/>
      <c r="AQ10" s="57">
        <f>データ!U6</f>
        <v>15.95</v>
      </c>
      <c r="AR10" s="57"/>
      <c r="AS10" s="57"/>
      <c r="AT10" s="57"/>
      <c r="AU10" s="57"/>
      <c r="AV10" s="57"/>
      <c r="AW10" s="57"/>
      <c r="AX10" s="57"/>
      <c r="AY10" s="57">
        <f>データ!V6</f>
        <v>695.99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384224</v>
      </c>
      <c r="D6" s="31">
        <f t="shared" si="3"/>
        <v>46</v>
      </c>
      <c r="E6" s="31">
        <f t="shared" si="3"/>
        <v>1</v>
      </c>
      <c r="F6" s="31">
        <f t="shared" si="3"/>
        <v>0</v>
      </c>
      <c r="G6" s="31">
        <f t="shared" si="3"/>
        <v>1</v>
      </c>
      <c r="H6" s="31" t="str">
        <f t="shared" si="3"/>
        <v>愛媛県　内子町</v>
      </c>
      <c r="I6" s="31" t="str">
        <f t="shared" si="3"/>
        <v>法適用</v>
      </c>
      <c r="J6" s="31" t="str">
        <f t="shared" si="3"/>
        <v>水道事業</v>
      </c>
      <c r="K6" s="31" t="str">
        <f t="shared" si="3"/>
        <v>末端給水事業</v>
      </c>
      <c r="L6" s="31" t="str">
        <f t="shared" si="3"/>
        <v>A7</v>
      </c>
      <c r="M6" s="32" t="str">
        <f t="shared" si="3"/>
        <v>-</v>
      </c>
      <c r="N6" s="32">
        <f t="shared" si="3"/>
        <v>60.96</v>
      </c>
      <c r="O6" s="32">
        <f t="shared" si="3"/>
        <v>63.84</v>
      </c>
      <c r="P6" s="32">
        <f t="shared" si="3"/>
        <v>2885</v>
      </c>
      <c r="Q6" s="32">
        <f t="shared" si="3"/>
        <v>17543</v>
      </c>
      <c r="R6" s="32">
        <f t="shared" si="3"/>
        <v>299.43</v>
      </c>
      <c r="S6" s="32">
        <f t="shared" si="3"/>
        <v>58.59</v>
      </c>
      <c r="T6" s="32">
        <f t="shared" si="3"/>
        <v>11101</v>
      </c>
      <c r="U6" s="32">
        <f t="shared" si="3"/>
        <v>15.95</v>
      </c>
      <c r="V6" s="32">
        <f t="shared" si="3"/>
        <v>695.99</v>
      </c>
      <c r="W6" s="33">
        <f>IF(W7="",NA(),W7)</f>
        <v>113.92</v>
      </c>
      <c r="X6" s="33">
        <f t="shared" ref="X6:AF6" si="4">IF(X7="",NA(),X7)</f>
        <v>126.45</v>
      </c>
      <c r="Y6" s="33">
        <f t="shared" si="4"/>
        <v>118.06</v>
      </c>
      <c r="Z6" s="33">
        <f t="shared" si="4"/>
        <v>119.32</v>
      </c>
      <c r="AA6" s="33">
        <f t="shared" si="4"/>
        <v>125.3</v>
      </c>
      <c r="AB6" s="33">
        <f t="shared" si="4"/>
        <v>104.82</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15.69</v>
      </c>
      <c r="AO6" s="33">
        <f t="shared" si="5"/>
        <v>13.47</v>
      </c>
      <c r="AP6" s="33">
        <f t="shared" si="5"/>
        <v>9.49</v>
      </c>
      <c r="AQ6" s="33">
        <f t="shared" si="5"/>
        <v>9.35</v>
      </c>
      <c r="AR6" s="32" t="str">
        <f>IF(AR7="","",IF(AR7="-","【-】","【"&amp;SUBSTITUTE(TEXT(AR7,"#,##0.00"),"-","△")&amp;"】"))</f>
        <v>【0.87】</v>
      </c>
      <c r="AS6" s="33">
        <f>IF(AS7="",NA(),AS7)</f>
        <v>16978.98</v>
      </c>
      <c r="AT6" s="33">
        <f t="shared" ref="AT6:BB6" si="6">IF(AT7="",NA(),AT7)</f>
        <v>2785.6</v>
      </c>
      <c r="AU6" s="33">
        <f t="shared" si="6"/>
        <v>4451.51</v>
      </c>
      <c r="AV6" s="33">
        <f t="shared" si="6"/>
        <v>357.87</v>
      </c>
      <c r="AW6" s="33">
        <f t="shared" si="6"/>
        <v>277.07</v>
      </c>
      <c r="AX6" s="33">
        <f t="shared" si="6"/>
        <v>1197.1099999999999</v>
      </c>
      <c r="AY6" s="33">
        <f t="shared" si="6"/>
        <v>1159.4100000000001</v>
      </c>
      <c r="AZ6" s="33">
        <f t="shared" si="6"/>
        <v>1081.23</v>
      </c>
      <c r="BA6" s="33">
        <f t="shared" si="6"/>
        <v>406.37</v>
      </c>
      <c r="BB6" s="33">
        <f t="shared" si="6"/>
        <v>398.29</v>
      </c>
      <c r="BC6" s="32" t="str">
        <f>IF(BC7="","",IF(BC7="-","【-】","【"&amp;SUBSTITUTE(TEXT(BC7,"#,##0.00"),"-","△")&amp;"】"))</f>
        <v>【262.74】</v>
      </c>
      <c r="BD6" s="33">
        <f>IF(BD7="",NA(),BD7)</f>
        <v>1121.98</v>
      </c>
      <c r="BE6" s="33">
        <f t="shared" ref="BE6:BM6" si="7">IF(BE7="",NA(),BE7)</f>
        <v>796.42</v>
      </c>
      <c r="BF6" s="33">
        <f t="shared" si="7"/>
        <v>755.53</v>
      </c>
      <c r="BG6" s="33">
        <f t="shared" si="7"/>
        <v>727.35</v>
      </c>
      <c r="BH6" s="33">
        <f t="shared" si="7"/>
        <v>639.04999999999995</v>
      </c>
      <c r="BI6" s="33">
        <f t="shared" si="7"/>
        <v>532.29999999999995</v>
      </c>
      <c r="BJ6" s="33">
        <f t="shared" si="7"/>
        <v>458</v>
      </c>
      <c r="BK6" s="33">
        <f t="shared" si="7"/>
        <v>443.13</v>
      </c>
      <c r="BL6" s="33">
        <f t="shared" si="7"/>
        <v>442.54</v>
      </c>
      <c r="BM6" s="33">
        <f t="shared" si="7"/>
        <v>431</v>
      </c>
      <c r="BN6" s="32" t="str">
        <f>IF(BN7="","",IF(BN7="-","【-】","【"&amp;SUBSTITUTE(TEXT(BN7,"#,##0.00"),"-","△")&amp;"】"))</f>
        <v>【276.38】</v>
      </c>
      <c r="BO6" s="33">
        <f>IF(BO7="",NA(),BO7)</f>
        <v>101.38</v>
      </c>
      <c r="BP6" s="33">
        <f t="shared" ref="BP6:BX6" si="8">IF(BP7="",NA(),BP7)</f>
        <v>103.24</v>
      </c>
      <c r="BQ6" s="33">
        <f t="shared" si="8"/>
        <v>107.74</v>
      </c>
      <c r="BR6" s="33">
        <f t="shared" si="8"/>
        <v>113.54</v>
      </c>
      <c r="BS6" s="33">
        <f t="shared" si="8"/>
        <v>121.12</v>
      </c>
      <c r="BT6" s="33">
        <f t="shared" si="8"/>
        <v>90.17</v>
      </c>
      <c r="BU6" s="33">
        <f t="shared" si="8"/>
        <v>96.27</v>
      </c>
      <c r="BV6" s="33">
        <f t="shared" si="8"/>
        <v>95.4</v>
      </c>
      <c r="BW6" s="33">
        <f t="shared" si="8"/>
        <v>98.6</v>
      </c>
      <c r="BX6" s="33">
        <f t="shared" si="8"/>
        <v>100.82</v>
      </c>
      <c r="BY6" s="32" t="str">
        <f>IF(BY7="","",IF(BY7="-","【-】","【"&amp;SUBSTITUTE(TEXT(BY7,"#,##0.00"),"-","△")&amp;"】"))</f>
        <v>【104.99】</v>
      </c>
      <c r="BZ6" s="33">
        <f>IF(BZ7="",NA(),BZ7)</f>
        <v>158.19</v>
      </c>
      <c r="CA6" s="33">
        <f t="shared" ref="CA6:CI6" si="9">IF(CA7="",NA(),CA7)</f>
        <v>142.28</v>
      </c>
      <c r="CB6" s="33">
        <f t="shared" si="9"/>
        <v>137.29</v>
      </c>
      <c r="CC6" s="33">
        <f t="shared" si="9"/>
        <v>130.32</v>
      </c>
      <c r="CD6" s="33">
        <f t="shared" si="9"/>
        <v>131.05000000000001</v>
      </c>
      <c r="CE6" s="33">
        <f t="shared" si="9"/>
        <v>210.28</v>
      </c>
      <c r="CF6" s="33">
        <f t="shared" si="9"/>
        <v>186.94</v>
      </c>
      <c r="CG6" s="33">
        <f t="shared" si="9"/>
        <v>186.15</v>
      </c>
      <c r="CH6" s="33">
        <f t="shared" si="9"/>
        <v>181.67</v>
      </c>
      <c r="CI6" s="33">
        <f t="shared" si="9"/>
        <v>179.55</v>
      </c>
      <c r="CJ6" s="32" t="str">
        <f>IF(CJ7="","",IF(CJ7="-","【-】","【"&amp;SUBSTITUTE(TEXT(CJ7,"#,##0.00"),"-","△")&amp;"】"))</f>
        <v>【163.72】</v>
      </c>
      <c r="CK6" s="33">
        <f>IF(CK7="",NA(),CK7)</f>
        <v>47.21</v>
      </c>
      <c r="CL6" s="33">
        <f t="shared" ref="CL6:CT6" si="10">IF(CL7="",NA(),CL7)</f>
        <v>61.95</v>
      </c>
      <c r="CM6" s="33">
        <f t="shared" si="10"/>
        <v>61.23</v>
      </c>
      <c r="CN6" s="33">
        <f t="shared" si="10"/>
        <v>61.88</v>
      </c>
      <c r="CO6" s="33">
        <f t="shared" si="10"/>
        <v>63.92</v>
      </c>
      <c r="CP6" s="33">
        <f t="shared" si="10"/>
        <v>50.49</v>
      </c>
      <c r="CQ6" s="33">
        <f t="shared" si="10"/>
        <v>54.51</v>
      </c>
      <c r="CR6" s="33">
        <f t="shared" si="10"/>
        <v>54.47</v>
      </c>
      <c r="CS6" s="33">
        <f t="shared" si="10"/>
        <v>53.61</v>
      </c>
      <c r="CT6" s="33">
        <f t="shared" si="10"/>
        <v>53.52</v>
      </c>
      <c r="CU6" s="32" t="str">
        <f>IF(CU7="","",IF(CU7="-","【-】","【"&amp;SUBSTITUTE(TEXT(CU7,"#,##0.00"),"-","△")&amp;"】"))</f>
        <v>【59.76】</v>
      </c>
      <c r="CV6" s="33">
        <f>IF(CV7="",NA(),CV7)</f>
        <v>83.07</v>
      </c>
      <c r="CW6" s="33">
        <f t="shared" ref="CW6:DE6" si="11">IF(CW7="",NA(),CW7)</f>
        <v>82.18</v>
      </c>
      <c r="CX6" s="33">
        <f t="shared" si="11"/>
        <v>82.65</v>
      </c>
      <c r="CY6" s="33">
        <f t="shared" si="11"/>
        <v>80.31</v>
      </c>
      <c r="CZ6" s="33">
        <f t="shared" si="11"/>
        <v>77.42</v>
      </c>
      <c r="DA6" s="33">
        <f t="shared" si="11"/>
        <v>78.7</v>
      </c>
      <c r="DB6" s="33">
        <f t="shared" si="11"/>
        <v>81.790000000000006</v>
      </c>
      <c r="DC6" s="33">
        <f t="shared" si="11"/>
        <v>81.459999999999994</v>
      </c>
      <c r="DD6" s="33">
        <f t="shared" si="11"/>
        <v>81.31</v>
      </c>
      <c r="DE6" s="33">
        <f t="shared" si="11"/>
        <v>81.459999999999994</v>
      </c>
      <c r="DF6" s="32" t="str">
        <f>IF(DF7="","",IF(DF7="-","【-】","【"&amp;SUBSTITUTE(TEXT(DF7,"#,##0.00"),"-","△")&amp;"】"))</f>
        <v>【89.95】</v>
      </c>
      <c r="DG6" s="33">
        <f>IF(DG7="",NA(),DG7)</f>
        <v>25.81</v>
      </c>
      <c r="DH6" s="33">
        <f t="shared" ref="DH6:DP6" si="12">IF(DH7="",NA(),DH7)</f>
        <v>20.63</v>
      </c>
      <c r="DI6" s="33">
        <f t="shared" si="12"/>
        <v>22.33</v>
      </c>
      <c r="DJ6" s="33">
        <f t="shared" si="12"/>
        <v>33.020000000000003</v>
      </c>
      <c r="DK6" s="33">
        <f t="shared" si="12"/>
        <v>35.39</v>
      </c>
      <c r="DL6" s="33">
        <f t="shared" si="12"/>
        <v>34.24</v>
      </c>
      <c r="DM6" s="33">
        <f t="shared" si="12"/>
        <v>37.799999999999997</v>
      </c>
      <c r="DN6" s="33">
        <f t="shared" si="12"/>
        <v>38.520000000000003</v>
      </c>
      <c r="DO6" s="33">
        <f t="shared" si="12"/>
        <v>46.67</v>
      </c>
      <c r="DP6" s="33">
        <f t="shared" si="12"/>
        <v>47.7</v>
      </c>
      <c r="DQ6" s="32" t="str">
        <f>IF(DQ7="","",IF(DQ7="-","【-】","【"&amp;SUBSTITUTE(TEXT(DQ7,"#,##0.00"),"-","△")&amp;"】"))</f>
        <v>【47.18】</v>
      </c>
      <c r="DR6" s="33">
        <f>IF(DR7="",NA(),DR7)</f>
        <v>4.28</v>
      </c>
      <c r="DS6" s="33">
        <f t="shared" ref="DS6:EA6" si="13">IF(DS7="",NA(),DS7)</f>
        <v>1.88</v>
      </c>
      <c r="DT6" s="33">
        <f t="shared" si="13"/>
        <v>2.2799999999999998</v>
      </c>
      <c r="DU6" s="33">
        <f t="shared" si="13"/>
        <v>2.46</v>
      </c>
      <c r="DV6" s="32">
        <f t="shared" si="13"/>
        <v>0</v>
      </c>
      <c r="DW6" s="33">
        <f t="shared" si="13"/>
        <v>6.81</v>
      </c>
      <c r="DX6" s="33">
        <f t="shared" si="13"/>
        <v>8.2200000000000006</v>
      </c>
      <c r="DY6" s="33">
        <f t="shared" si="13"/>
        <v>9.43</v>
      </c>
      <c r="DZ6" s="33">
        <f t="shared" si="13"/>
        <v>10.029999999999999</v>
      </c>
      <c r="EA6" s="33">
        <f t="shared" si="13"/>
        <v>7.26</v>
      </c>
      <c r="EB6" s="32" t="str">
        <f>IF(EB7="","",IF(EB7="-","【-】","【"&amp;SUBSTITUTE(TEXT(EB7,"#,##0.00"),"-","△")&amp;"】"))</f>
        <v>【13.18】</v>
      </c>
      <c r="EC6" s="32">
        <f>IF(EC7="",NA(),EC7)</f>
        <v>0</v>
      </c>
      <c r="ED6" s="33">
        <f t="shared" ref="ED6:EL6" si="14">IF(ED7="",NA(),ED7)</f>
        <v>0.15</v>
      </c>
      <c r="EE6" s="33">
        <f t="shared" si="14"/>
        <v>0.28999999999999998</v>
      </c>
      <c r="EF6" s="33">
        <f t="shared" si="14"/>
        <v>0.28000000000000003</v>
      </c>
      <c r="EG6" s="33">
        <f t="shared" si="14"/>
        <v>0.71</v>
      </c>
      <c r="EH6" s="33">
        <f t="shared" si="14"/>
        <v>0.82</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384224</v>
      </c>
      <c r="D7" s="35">
        <v>46</v>
      </c>
      <c r="E7" s="35">
        <v>1</v>
      </c>
      <c r="F7" s="35">
        <v>0</v>
      </c>
      <c r="G7" s="35">
        <v>1</v>
      </c>
      <c r="H7" s="35" t="s">
        <v>93</v>
      </c>
      <c r="I7" s="35" t="s">
        <v>94</v>
      </c>
      <c r="J7" s="35" t="s">
        <v>95</v>
      </c>
      <c r="K7" s="35" t="s">
        <v>96</v>
      </c>
      <c r="L7" s="35" t="s">
        <v>97</v>
      </c>
      <c r="M7" s="36" t="s">
        <v>98</v>
      </c>
      <c r="N7" s="36">
        <v>60.96</v>
      </c>
      <c r="O7" s="36">
        <v>63.84</v>
      </c>
      <c r="P7" s="36">
        <v>2885</v>
      </c>
      <c r="Q7" s="36">
        <v>17543</v>
      </c>
      <c r="R7" s="36">
        <v>299.43</v>
      </c>
      <c r="S7" s="36">
        <v>58.59</v>
      </c>
      <c r="T7" s="36">
        <v>11101</v>
      </c>
      <c r="U7" s="36">
        <v>15.95</v>
      </c>
      <c r="V7" s="36">
        <v>695.99</v>
      </c>
      <c r="W7" s="36">
        <v>113.92</v>
      </c>
      <c r="X7" s="36">
        <v>126.45</v>
      </c>
      <c r="Y7" s="36">
        <v>118.06</v>
      </c>
      <c r="Z7" s="36">
        <v>119.32</v>
      </c>
      <c r="AA7" s="36">
        <v>125.3</v>
      </c>
      <c r="AB7" s="36">
        <v>104.82</v>
      </c>
      <c r="AC7" s="36">
        <v>108.33</v>
      </c>
      <c r="AD7" s="36">
        <v>107.95</v>
      </c>
      <c r="AE7" s="36">
        <v>109.49</v>
      </c>
      <c r="AF7" s="36">
        <v>111.06</v>
      </c>
      <c r="AG7" s="36">
        <v>113.56</v>
      </c>
      <c r="AH7" s="36">
        <v>0</v>
      </c>
      <c r="AI7" s="36">
        <v>0</v>
      </c>
      <c r="AJ7" s="36">
        <v>0</v>
      </c>
      <c r="AK7" s="36">
        <v>0</v>
      </c>
      <c r="AL7" s="36">
        <v>0</v>
      </c>
      <c r="AM7" s="36">
        <v>26.83</v>
      </c>
      <c r="AN7" s="36">
        <v>15.69</v>
      </c>
      <c r="AO7" s="36">
        <v>13.47</v>
      </c>
      <c r="AP7" s="36">
        <v>9.49</v>
      </c>
      <c r="AQ7" s="36">
        <v>9.35</v>
      </c>
      <c r="AR7" s="36">
        <v>0.87</v>
      </c>
      <c r="AS7" s="36">
        <v>16978.98</v>
      </c>
      <c r="AT7" s="36">
        <v>2785.6</v>
      </c>
      <c r="AU7" s="36">
        <v>4451.51</v>
      </c>
      <c r="AV7" s="36">
        <v>357.87</v>
      </c>
      <c r="AW7" s="36">
        <v>277.07</v>
      </c>
      <c r="AX7" s="36">
        <v>1197.1099999999999</v>
      </c>
      <c r="AY7" s="36">
        <v>1159.4100000000001</v>
      </c>
      <c r="AZ7" s="36">
        <v>1081.23</v>
      </c>
      <c r="BA7" s="36">
        <v>406.37</v>
      </c>
      <c r="BB7" s="36">
        <v>398.29</v>
      </c>
      <c r="BC7" s="36">
        <v>262.74</v>
      </c>
      <c r="BD7" s="36">
        <v>1121.98</v>
      </c>
      <c r="BE7" s="36">
        <v>796.42</v>
      </c>
      <c r="BF7" s="36">
        <v>755.53</v>
      </c>
      <c r="BG7" s="36">
        <v>727.35</v>
      </c>
      <c r="BH7" s="36">
        <v>639.04999999999995</v>
      </c>
      <c r="BI7" s="36">
        <v>532.29999999999995</v>
      </c>
      <c r="BJ7" s="36">
        <v>458</v>
      </c>
      <c r="BK7" s="36">
        <v>443.13</v>
      </c>
      <c r="BL7" s="36">
        <v>442.54</v>
      </c>
      <c r="BM7" s="36">
        <v>431</v>
      </c>
      <c r="BN7" s="36">
        <v>276.38</v>
      </c>
      <c r="BO7" s="36">
        <v>101.38</v>
      </c>
      <c r="BP7" s="36">
        <v>103.24</v>
      </c>
      <c r="BQ7" s="36">
        <v>107.74</v>
      </c>
      <c r="BR7" s="36">
        <v>113.54</v>
      </c>
      <c r="BS7" s="36">
        <v>121.12</v>
      </c>
      <c r="BT7" s="36">
        <v>90.17</v>
      </c>
      <c r="BU7" s="36">
        <v>96.27</v>
      </c>
      <c r="BV7" s="36">
        <v>95.4</v>
      </c>
      <c r="BW7" s="36">
        <v>98.6</v>
      </c>
      <c r="BX7" s="36">
        <v>100.82</v>
      </c>
      <c r="BY7" s="36">
        <v>104.99</v>
      </c>
      <c r="BZ7" s="36">
        <v>158.19</v>
      </c>
      <c r="CA7" s="36">
        <v>142.28</v>
      </c>
      <c r="CB7" s="36">
        <v>137.29</v>
      </c>
      <c r="CC7" s="36">
        <v>130.32</v>
      </c>
      <c r="CD7" s="36">
        <v>131.05000000000001</v>
      </c>
      <c r="CE7" s="36">
        <v>210.28</v>
      </c>
      <c r="CF7" s="36">
        <v>186.94</v>
      </c>
      <c r="CG7" s="36">
        <v>186.15</v>
      </c>
      <c r="CH7" s="36">
        <v>181.67</v>
      </c>
      <c r="CI7" s="36">
        <v>179.55</v>
      </c>
      <c r="CJ7" s="36">
        <v>163.72</v>
      </c>
      <c r="CK7" s="36">
        <v>47.21</v>
      </c>
      <c r="CL7" s="36">
        <v>61.95</v>
      </c>
      <c r="CM7" s="36">
        <v>61.23</v>
      </c>
      <c r="CN7" s="36">
        <v>61.88</v>
      </c>
      <c r="CO7" s="36">
        <v>63.92</v>
      </c>
      <c r="CP7" s="36">
        <v>50.49</v>
      </c>
      <c r="CQ7" s="36">
        <v>54.51</v>
      </c>
      <c r="CR7" s="36">
        <v>54.47</v>
      </c>
      <c r="CS7" s="36">
        <v>53.61</v>
      </c>
      <c r="CT7" s="36">
        <v>53.52</v>
      </c>
      <c r="CU7" s="36">
        <v>59.76</v>
      </c>
      <c r="CV7" s="36">
        <v>83.07</v>
      </c>
      <c r="CW7" s="36">
        <v>82.18</v>
      </c>
      <c r="CX7" s="36">
        <v>82.65</v>
      </c>
      <c r="CY7" s="36">
        <v>80.31</v>
      </c>
      <c r="CZ7" s="36">
        <v>77.42</v>
      </c>
      <c r="DA7" s="36">
        <v>78.7</v>
      </c>
      <c r="DB7" s="36">
        <v>81.790000000000006</v>
      </c>
      <c r="DC7" s="36">
        <v>81.459999999999994</v>
      </c>
      <c r="DD7" s="36">
        <v>81.31</v>
      </c>
      <c r="DE7" s="36">
        <v>81.459999999999994</v>
      </c>
      <c r="DF7" s="36">
        <v>89.95</v>
      </c>
      <c r="DG7" s="36">
        <v>25.81</v>
      </c>
      <c r="DH7" s="36">
        <v>20.63</v>
      </c>
      <c r="DI7" s="36">
        <v>22.33</v>
      </c>
      <c r="DJ7" s="36">
        <v>33.020000000000003</v>
      </c>
      <c r="DK7" s="36">
        <v>35.39</v>
      </c>
      <c r="DL7" s="36">
        <v>34.24</v>
      </c>
      <c r="DM7" s="36">
        <v>37.799999999999997</v>
      </c>
      <c r="DN7" s="36">
        <v>38.520000000000003</v>
      </c>
      <c r="DO7" s="36">
        <v>46.67</v>
      </c>
      <c r="DP7" s="36">
        <v>47.7</v>
      </c>
      <c r="DQ7" s="36">
        <v>47.18</v>
      </c>
      <c r="DR7" s="36">
        <v>4.28</v>
      </c>
      <c r="DS7" s="36">
        <v>1.88</v>
      </c>
      <c r="DT7" s="36">
        <v>2.2799999999999998</v>
      </c>
      <c r="DU7" s="36">
        <v>2.46</v>
      </c>
      <c r="DV7" s="36">
        <v>0</v>
      </c>
      <c r="DW7" s="36">
        <v>6.81</v>
      </c>
      <c r="DX7" s="36">
        <v>8.2200000000000006</v>
      </c>
      <c r="DY7" s="36">
        <v>9.43</v>
      </c>
      <c r="DZ7" s="36">
        <v>10.029999999999999</v>
      </c>
      <c r="EA7" s="36">
        <v>7.26</v>
      </c>
      <c r="EB7" s="36">
        <v>13.18</v>
      </c>
      <c r="EC7" s="36">
        <v>0</v>
      </c>
      <c r="ED7" s="36">
        <v>0.15</v>
      </c>
      <c r="EE7" s="36">
        <v>0.28999999999999998</v>
      </c>
      <c r="EF7" s="36">
        <v>0.28000000000000003</v>
      </c>
      <c r="EG7" s="36">
        <v>0.71</v>
      </c>
      <c r="EH7" s="36">
        <v>0.82</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2017-02-09T05:06:18Z</cp:lastPrinted>
  <dcterms:created xsi:type="dcterms:W3CDTF">2017-02-01T08:48:35Z</dcterms:created>
  <dcterms:modified xsi:type="dcterms:W3CDTF">2017-02-21T02:50:46Z</dcterms:modified>
</cp:coreProperties>
</file>