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<sst xmlns="http://schemas.openxmlformats.org/spreadsheetml/2006/main" count="221" uniqueCount="111">
  <si>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</si>
  <si>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</si>
  <si>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</si>
  <si>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</si>
  <si>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</si>
  <si>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</si>
  <si>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</si>
  <si>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</si>
  <si>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</si>
  <si>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</si>
  <si>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</si>
  <si>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</si>
  <si>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</si>
  <si>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</si>
  <si>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</si>
  <si>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</si>
  <si>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</si>
  <si>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</si>
  <si>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</si>
  <si>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</si>
  <si>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</si>
  <si>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</si>
  <si>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</si>
  <si>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</si>
  <si>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</si>
  <si>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</si>
  <si>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</si>
  <si>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</si>
  <si>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</si>
  <si>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</si>
  <si>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</si>
  <si>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</si>
  <si>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</si>
  <si>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</si>
  <si>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</si>
  <si>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</si>
  <si>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</si>
  <si>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</si>
  <si>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</si>
  <si>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</si>
  <si>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</si>
  <si>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</si>
  <si>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</si>
  <si>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</si>
  <si>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</si>
  <si>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</si>
  <si>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</si>
  <si>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</si>
  <si>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</si>
  <si>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</si>
  <si>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</si>
  <si>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</si>
  <si>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</si>
  <si>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</si>
  <si>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</si>
  <si>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</si>
  <si>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</si>
  <si>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</si>
  <si>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</si>
  <si>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</si>
  <si>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</si>
  <si>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</si>
  <si>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</si>
  <si>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</si>
  <si>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</si>
  <si>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</si>
  <si>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</si>
  <si>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</si>
  <si>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</si>
  <si>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</si>
  <si>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</si>
  <si>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</si>
  <si>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</si>
  <si>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</si>
  <si>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</si>
  <si>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</si>
  <si>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</si>
  <si>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</si>
  <si>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</si>
  <si>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</si>
  <si>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</si>
  <si>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</si>
  <si>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</si>
  <si>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</si>
  <si>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</si>
  <si>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</si>
  <si>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</si>
  <si>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</si>
  <si>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</si>
  <si>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</si>
  <si>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</si>
  <si>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</si>
  <si>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</si>
  <si>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</si>
  <si>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</si>
  <si>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</si>
  <si>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砥部町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</si>
  <si>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</si>
  <si>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</si>
  <si>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</si>
  <si>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</si>
  <si>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</si>
  <si>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</si>
  <si>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</si>
  <si>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</si>
  <si>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</si>
  <si>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</si>
  <si>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</si>
  <si>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昨年度と同様、人口減少による使用料収入の減少が懸念されているところである。事業規模からも運営費を100％使用料から賄うようにするのは使用料の値上げを持ってしても困難であると考えられる。また、施設・設備の適正な維持管理や保守を実施することにより長寿命化をはかり、投資を抑制しなければならないが、将来的には大規模な改築・更新が必要となることも考慮し、施設運営費、使用料、人口の将来予測をして健全な事業運営に努める。</t>
    <rPh sb="1" eb="4">
      <t>サクネンド</t>
    </rPh>
    <rPh sb="5" eb="7">
      <t>ドウヨウ</t>
    </rPh>
    <rPh sb="8" eb="10">
      <t>ジンコウ</t>
    </rPh>
    <rPh sb="10" eb="12">
      <t>ゲンショウ</t>
    </rPh>
    <rPh sb="15" eb="18">
      <t>シヨウリョウ</t>
    </rPh>
    <rPh sb="18" eb="20">
      <t>シュウニュウ</t>
    </rPh>
    <rPh sb="21" eb="23">
      <t>ゲンショウ</t>
    </rPh>
    <rPh sb="24" eb="26">
      <t>ケネン</t>
    </rPh>
    <rPh sb="38" eb="40">
      <t>ジギョウ</t>
    </rPh>
    <rPh sb="40" eb="42">
      <t>キボ</t>
    </rPh>
    <rPh sb="45" eb="48">
      <t>ウンエイヒ</t>
    </rPh>
    <rPh sb="53" eb="56">
      <t>シヨウリョウ</t>
    </rPh>
    <rPh sb="58" eb="59">
      <t>マカナ</t>
    </rPh>
    <rPh sb="67" eb="70">
      <t>シヨウリョウ</t>
    </rPh>
    <rPh sb="71" eb="73">
      <t>ネア</t>
    </rPh>
    <rPh sb="75" eb="76">
      <t>モ</t>
    </rPh>
    <rPh sb="81" eb="83">
      <t>コンナン</t>
    </rPh>
    <rPh sb="87" eb="88">
      <t>カンガ</t>
    </rPh>
    <rPh sb="147" eb="150">
      <t>ショウライテキ</t>
    </rPh>
    <rPh sb="152" eb="155">
      <t>ダイキボ</t>
    </rPh>
    <rPh sb="156" eb="158">
      <t>カイチク</t>
    </rPh>
    <rPh sb="159" eb="161">
      <t>コウシン</t>
    </rPh>
    <rPh sb="162" eb="164">
      <t>ヒツヨウ</t>
    </rPh>
    <rPh sb="170" eb="172">
      <t>コウリョ</t>
    </rPh>
    <rPh sb="174" eb="176">
      <t>シセツ</t>
    </rPh>
    <rPh sb="176" eb="179">
      <t>ウンエイヒ</t>
    </rPh>
    <rPh sb="180" eb="183">
      <t>シヨウリョウ</t>
    </rPh>
    <rPh sb="184" eb="186">
      <t>ジンコウ</t>
    </rPh>
    <rPh sb="187" eb="189">
      <t>ショウライ</t>
    </rPh>
    <rPh sb="189" eb="191">
      <t>ヨソク</t>
    </rPh>
    <rPh sb="194" eb="196">
      <t>ケンゼン</t>
    </rPh>
    <rPh sb="197" eb="199">
      <t>ジギョウ</t>
    </rPh>
    <rPh sb="199" eb="201">
      <t>ウンエイ</t>
    </rPh>
    <rPh sb="202" eb="203">
      <t>ツト</t>
    </rPh>
    <phoneticPr fontId="4"/>
  </si>
  <si>
    <r>
      <t>　①、②について本事業が地方公営企業会計法非適用のため、該当数値なし。
　③については本事業の供用開始後15年を経過しているが管渠の修繕実績はない。しかし、処理施設の機械設備等に関する突発的な修繕が近年発生しており、機能診断調査終了後に最適化構想の策定を計画している。部分的な取替工事が発生しているため、機械設備のオーバーホール等を</t>
    </r>
    <r>
      <rPr>
        <sz val="11"/>
        <rFont val="ＭＳ ゴシック"/>
        <family val="3"/>
        <charset val="128"/>
      </rPr>
      <t>実施し、運転状況に異常がないか確認することで突発的な故障を未然に防ぎたい。</t>
    </r>
    <rPh sb="8" eb="9">
      <t>ホン</t>
    </rPh>
    <rPh sb="9" eb="11">
      <t>ジギョウ</t>
    </rPh>
    <rPh sb="12" eb="14">
      <t>チホウ</t>
    </rPh>
    <rPh sb="14" eb="16">
      <t>コウエイ</t>
    </rPh>
    <rPh sb="16" eb="18">
      <t>キギョウ</t>
    </rPh>
    <rPh sb="18" eb="20">
      <t>カイケイ</t>
    </rPh>
    <rPh sb="20" eb="21">
      <t>ホウ</t>
    </rPh>
    <rPh sb="21" eb="22">
      <t>ヒ</t>
    </rPh>
    <rPh sb="22" eb="24">
      <t>テキヨウ</t>
    </rPh>
    <rPh sb="28" eb="30">
      <t>ガイトウ</t>
    </rPh>
    <rPh sb="30" eb="32">
      <t>スウチ</t>
    </rPh>
    <rPh sb="43" eb="44">
      <t>ホン</t>
    </rPh>
    <rPh sb="44" eb="46">
      <t>ジギョウ</t>
    </rPh>
    <rPh sb="47" eb="49">
      <t>キョウヨウ</t>
    </rPh>
    <rPh sb="49" eb="52">
      <t>カイシゴ</t>
    </rPh>
    <rPh sb="54" eb="55">
      <t>ネン</t>
    </rPh>
    <rPh sb="56" eb="58">
      <t>ケイカ</t>
    </rPh>
    <rPh sb="63" eb="65">
      <t>カンキョ</t>
    </rPh>
    <rPh sb="66" eb="68">
      <t>シュウゼン</t>
    </rPh>
    <rPh sb="68" eb="70">
      <t>ジッセキ</t>
    </rPh>
    <rPh sb="78" eb="80">
      <t>ショリ</t>
    </rPh>
    <rPh sb="80" eb="82">
      <t>シセツ</t>
    </rPh>
    <rPh sb="83" eb="85">
      <t>キカイ</t>
    </rPh>
    <rPh sb="85" eb="87">
      <t>セツビ</t>
    </rPh>
    <rPh sb="87" eb="88">
      <t>ナド</t>
    </rPh>
    <rPh sb="89" eb="90">
      <t>カン</t>
    </rPh>
    <rPh sb="92" eb="95">
      <t>トッパツテキ</t>
    </rPh>
    <rPh sb="96" eb="98">
      <t>シュウゼン</t>
    </rPh>
    <rPh sb="99" eb="101">
      <t>キンネン</t>
    </rPh>
    <rPh sb="101" eb="103">
      <t>ハッセイ</t>
    </rPh>
    <rPh sb="108" eb="110">
      <t>キノウ</t>
    </rPh>
    <rPh sb="110" eb="112">
      <t>シンダン</t>
    </rPh>
    <rPh sb="112" eb="114">
      <t>チョウサ</t>
    </rPh>
    <rPh sb="114" eb="117">
      <t>シュウリョウゴ</t>
    </rPh>
    <rPh sb="118" eb="121">
      <t>サイテキカ</t>
    </rPh>
    <rPh sb="121" eb="123">
      <t>コウソウ</t>
    </rPh>
    <rPh sb="124" eb="126">
      <t>サクテイ</t>
    </rPh>
    <rPh sb="127" eb="129">
      <t>ケイカク</t>
    </rPh>
    <rPh sb="134" eb="137">
      <t>ブブンテキ</t>
    </rPh>
    <rPh sb="138" eb="140">
      <t>トリカエ</t>
    </rPh>
    <rPh sb="140" eb="142">
      <t>コウジ</t>
    </rPh>
    <rPh sb="143" eb="145">
      <t>ハッセイ</t>
    </rPh>
    <rPh sb="152" eb="154">
      <t>キカイ</t>
    </rPh>
    <rPh sb="154" eb="156">
      <t>セツビ</t>
    </rPh>
    <rPh sb="164" eb="165">
      <t>トウ</t>
    </rPh>
    <rPh sb="166" eb="168">
      <t>ジッシ</t>
    </rPh>
    <rPh sb="170" eb="172">
      <t>ウンテン</t>
    </rPh>
    <rPh sb="172" eb="174">
      <t>ジョウキョウ</t>
    </rPh>
    <rPh sb="175" eb="177">
      <t>イジョウ</t>
    </rPh>
    <rPh sb="181" eb="183">
      <t>カクニン</t>
    </rPh>
    <rPh sb="188" eb="191">
      <t>トッパツテキ</t>
    </rPh>
    <rPh sb="192" eb="194">
      <t>コショウ</t>
    </rPh>
    <rPh sb="195" eb="197">
      <t>ミゼン</t>
    </rPh>
    <rPh sb="198" eb="199">
      <t>フセ</t>
    </rPh>
    <phoneticPr fontId="4"/>
  </si>
  <si>
    <r>
      <t>　①比率としては100％を超えているが、収入の7割を一般会計からの繰入金に依存しており、将来的に人口減少が進むことが予想されることから経営改善等の対策が必要である。④については昨年度と同様に公債費相当額を一般会計から繰入れているため比率はゼロとなっており、他会計で負担している状況となっている。
　</t>
    </r>
    <r>
      <rPr>
        <sz val="11"/>
        <rFont val="ＭＳ ゴシック"/>
        <family val="3"/>
        <charset val="128"/>
      </rPr>
      <t>⑤について、人口減少に伴う使用料収入の減少により25年度以降経費回収率が低下している。また、施設の機械設備が故障したことで取替工事が発生し、汚水処理費に係る経費が増加したことも原因となっている。27年度から29年度にかけて処理施設の機能診断調査を実施して機械設備の能力等を確認したうえで、総合的に判断して経営改善をはかっていきたい。
　⑥については、27年度に機械設備の突発的な故障による修繕や取替工事が発生し、汚水処理原価が増加しているが、類似団体平均値とほぼ同じで、全国平均値よりも下回っているため、効率的な汚水処理がなされていると言える。
　⑦は昨年度と比較して減少しており、年間有収水量が減少していると考えられる。人口減少による処理水量の減少が考えられるが、過去5年の中で利用率が上昇した年もあり、今後の推移を注視して、利用率の減少が顕著になることのないよう運営に努めたい。</t>
    </r>
    <r>
      <rPr>
        <sz val="11"/>
        <color theme="1"/>
        <rFont val="ＭＳ ゴシック"/>
        <family val="3"/>
        <charset val="128"/>
      </rPr>
      <t xml:space="preserve">
　⑧は類似団体とほぼ変わらず、昨年度と比べて大きな差はないため、汚水処理が適切に行われていると言える。</t>
    </r>
    <rPh sb="2" eb="4">
      <t>ヒリツ</t>
    </rPh>
    <rPh sb="13" eb="14">
      <t>コ</t>
    </rPh>
    <rPh sb="20" eb="22">
      <t>シュウニュウ</t>
    </rPh>
    <rPh sb="24" eb="25">
      <t>ワリ</t>
    </rPh>
    <rPh sb="26" eb="28">
      <t>イッパン</t>
    </rPh>
    <rPh sb="28" eb="30">
      <t>カイケイ</t>
    </rPh>
    <rPh sb="33" eb="35">
      <t>クリイレ</t>
    </rPh>
    <rPh sb="35" eb="36">
      <t>キン</t>
    </rPh>
    <rPh sb="37" eb="39">
      <t>イゾン</t>
    </rPh>
    <rPh sb="44" eb="47">
      <t>ショウライテキ</t>
    </rPh>
    <rPh sb="48" eb="50">
      <t>ジンコウ</t>
    </rPh>
    <rPh sb="50" eb="52">
      <t>ゲンショウ</t>
    </rPh>
    <rPh sb="53" eb="54">
      <t>スス</t>
    </rPh>
    <rPh sb="58" eb="60">
      <t>ヨソウ</t>
    </rPh>
    <rPh sb="67" eb="69">
      <t>ケイエイ</t>
    </rPh>
    <rPh sb="69" eb="71">
      <t>カイゼン</t>
    </rPh>
    <rPh sb="71" eb="72">
      <t>トウ</t>
    </rPh>
    <rPh sb="73" eb="75">
      <t>タイサク</t>
    </rPh>
    <rPh sb="76" eb="78">
      <t>ヒツヨウ</t>
    </rPh>
    <rPh sb="88" eb="91">
      <t>サクネンド</t>
    </rPh>
    <rPh sb="92" eb="94">
      <t>ドウヨウ</t>
    </rPh>
    <rPh sb="95" eb="98">
      <t>コウサイヒ</t>
    </rPh>
    <rPh sb="98" eb="100">
      <t>ソウトウ</t>
    </rPh>
    <rPh sb="100" eb="101">
      <t>ガク</t>
    </rPh>
    <rPh sb="102" eb="104">
      <t>イッパン</t>
    </rPh>
    <rPh sb="104" eb="106">
      <t>カイケイ</t>
    </rPh>
    <rPh sb="108" eb="110">
      <t>クリイ</t>
    </rPh>
    <rPh sb="116" eb="118">
      <t>ヒリツ</t>
    </rPh>
    <rPh sb="128" eb="129">
      <t>タ</t>
    </rPh>
    <rPh sb="129" eb="131">
      <t>カイケイ</t>
    </rPh>
    <rPh sb="132" eb="134">
      <t>フタン</t>
    </rPh>
    <rPh sb="138" eb="140">
      <t>ジョウキョウ</t>
    </rPh>
    <rPh sb="155" eb="157">
      <t>ジンコウ</t>
    </rPh>
    <rPh sb="157" eb="159">
      <t>ゲンショウ</t>
    </rPh>
    <rPh sb="160" eb="161">
      <t>トモナ</t>
    </rPh>
    <rPh sb="162" eb="165">
      <t>シヨウリョウ</t>
    </rPh>
    <rPh sb="165" eb="167">
      <t>シュウニュウ</t>
    </rPh>
    <rPh sb="168" eb="170">
      <t>ゲンショウ</t>
    </rPh>
    <rPh sb="175" eb="177">
      <t>ネンド</t>
    </rPh>
    <rPh sb="177" eb="179">
      <t>イコウ</t>
    </rPh>
    <rPh sb="179" eb="181">
      <t>ケイヒ</t>
    </rPh>
    <rPh sb="181" eb="183">
      <t>カイシュウ</t>
    </rPh>
    <rPh sb="183" eb="184">
      <t>リツ</t>
    </rPh>
    <rPh sb="185" eb="187">
      <t>テイカ</t>
    </rPh>
    <rPh sb="326" eb="328">
      <t>ネンド</t>
    </rPh>
    <rPh sb="329" eb="331">
      <t>キカイ</t>
    </rPh>
    <rPh sb="331" eb="333">
      <t>セツビ</t>
    </rPh>
    <rPh sb="334" eb="337">
      <t>トッパツテキ</t>
    </rPh>
    <rPh sb="338" eb="340">
      <t>コショウ</t>
    </rPh>
    <rPh sb="343" eb="345">
      <t>シュウゼン</t>
    </rPh>
    <rPh sb="346" eb="348">
      <t>トリカエ</t>
    </rPh>
    <rPh sb="348" eb="350">
      <t>コウジ</t>
    </rPh>
    <rPh sb="351" eb="353">
      <t>ハッセイ</t>
    </rPh>
    <rPh sb="355" eb="357">
      <t>オスイ</t>
    </rPh>
    <rPh sb="357" eb="359">
      <t>ショリ</t>
    </rPh>
    <rPh sb="359" eb="361">
      <t>ゲンカ</t>
    </rPh>
    <rPh sb="370" eb="372">
      <t>ルイジ</t>
    </rPh>
    <rPh sb="372" eb="374">
      <t>ダンタイ</t>
    </rPh>
    <rPh sb="374" eb="377">
      <t>ヘイキンチ</t>
    </rPh>
    <rPh sb="380" eb="381">
      <t>オナ</t>
    </rPh>
    <rPh sb="384" eb="386">
      <t>ゼンコク</t>
    </rPh>
    <rPh sb="386" eb="389">
      <t>ヘイキンチ</t>
    </rPh>
    <rPh sb="392" eb="394">
      <t>シタマワ</t>
    </rPh>
    <rPh sb="440" eb="442">
      <t>ネンカン</t>
    </rPh>
    <rPh sb="442" eb="444">
      <t>ユウシュウ</t>
    </rPh>
    <rPh sb="444" eb="446">
      <t>スイリョウ</t>
    </rPh>
    <rPh sb="447" eb="449">
      <t>ゲンショウ</t>
    </rPh>
    <rPh sb="454" eb="455">
      <t>カンガ</t>
    </rPh>
    <rPh sb="460" eb="462">
      <t>ジンコウ</t>
    </rPh>
    <rPh sb="462" eb="464">
      <t>ゲンショウ</t>
    </rPh>
    <rPh sb="467" eb="469">
      <t>ショリ</t>
    </rPh>
    <rPh sb="469" eb="471">
      <t>スイリョウ</t>
    </rPh>
    <rPh sb="472" eb="474">
      <t>ゲンショウ</t>
    </rPh>
    <rPh sb="475" eb="476">
      <t>カンガ</t>
    </rPh>
    <rPh sb="482" eb="484">
      <t>カコ</t>
    </rPh>
    <rPh sb="485" eb="486">
      <t>ネン</t>
    </rPh>
    <rPh sb="487" eb="488">
      <t>ナカ</t>
    </rPh>
    <rPh sb="489" eb="492">
      <t>リヨウリツ</t>
    </rPh>
    <rPh sb="493" eb="495">
      <t>ジョウショウ</t>
    </rPh>
    <rPh sb="497" eb="498">
      <t>トシ</t>
    </rPh>
    <rPh sb="502" eb="504">
      <t>コンゴ</t>
    </rPh>
    <rPh sb="505" eb="507">
      <t>スイイ</t>
    </rPh>
    <rPh sb="508" eb="510">
      <t>チュウシ</t>
    </rPh>
    <rPh sb="513" eb="516">
      <t>リヨウリツ</t>
    </rPh>
    <rPh sb="517" eb="519">
      <t>ゲンショウ</t>
    </rPh>
    <rPh sb="520" eb="522">
      <t>ケンチョ</t>
    </rPh>
    <rPh sb="532" eb="534">
      <t>ウンエイ</t>
    </rPh>
    <rPh sb="535" eb="536">
      <t>ツト</t>
    </rPh>
    <rPh sb="544" eb="546">
      <t>ルイジ</t>
    </rPh>
    <rPh sb="546" eb="548">
      <t>ダンタイ</t>
    </rPh>
    <rPh sb="551" eb="552">
      <t>カ</t>
    </rPh>
    <rPh sb="556" eb="559">
      <t>サクネンド</t>
    </rPh>
    <rPh sb="560" eb="561">
      <t>クラ</t>
    </rPh>
    <rPh sb="563" eb="564">
      <t>オオ</t>
    </rPh>
    <rPh sb="566" eb="567">
      <t>サ</t>
    </rPh>
    <rPh sb="573" eb="575">
      <t>オスイ</t>
    </rPh>
    <rPh sb="575" eb="577">
      <t>ショリ</t>
    </rPh>
    <rPh sb="578" eb="580">
      <t>テキセツ</t>
    </rPh>
    <rPh sb="581" eb="582">
      <t>オコナ</t>
    </rPh>
    <rPh sb="588" eb="58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</si>
</sst>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059328"/>
        <c:axId val="157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57059328"/>
        <c:axId val="157065600"/>
      </c:lineChart>
      <c:dateAx>
        <c:axId val="157059328"/>
        <c:scaling>
          <c:orientation val="minMax"/>
        </c:scaling>
        <c:delete val="1"/>
        <c:axPos val="b"/>
        <c:numFmt formatCode="ge" sourceLinked="1"/>
        <c:majorTickMark val="none"/>
        <c:minorTickMark val="none"/>
        <c:tickLblPos val="none"/>
        <c:crossAx val="157065600"/>
        <c:crosses val="autoZero"/>
        <c:auto val="1"/>
        <c:lblOffset val="100"/>
        <c:baseTimeUnit val="years"/>
      </c:dateAx>
      <c:valAx>
        <c:axId val="157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47.06</c:v>
                </c:pt>
                <c:pt idx="1">
                  <c:v>45.8</c:v>
                </c:pt>
                <c:pt idx="2">
                  <c:v>46.22</c:v>
                </c:pt>
                <c:pt idx="3">
                  <c:v>48.32</c:v>
                </c:pt>
                <c:pt idx="4">
                  <c:v>46.22</c:v>
                </c:pt>
              </c:numCache>
            </c:numRef>
          </c:val>
        </c:ser>
        <c:dLbls>
          <c:showLegendKey val="0"/>
          <c:showVal val="0"/>
          <c:showCatName val="0"/>
          <c:showSerName val="0"/>
          <c:showPercent val="0"/>
          <c:showBubbleSize val="0"/>
        </c:dLbls>
        <c:gapWidth val="150"/>
        <c:axId val="159935488"/>
        <c:axId val="1599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59935488"/>
        <c:axId val="159966336"/>
      </c:lineChart>
      <c:dateAx>
        <c:axId val="159935488"/>
        <c:scaling>
          <c:orientation val="minMax"/>
        </c:scaling>
        <c:delete val="1"/>
        <c:axPos val="b"/>
        <c:numFmt formatCode="ge" sourceLinked="1"/>
        <c:majorTickMark val="none"/>
        <c:minorTickMark val="none"/>
        <c:tickLblPos val="none"/>
        <c:crossAx val="159966336"/>
        <c:crosses val="autoZero"/>
        <c:auto val="1"/>
        <c:lblOffset val="100"/>
        <c:baseTimeUnit val="years"/>
      </c:dateAx>
      <c:valAx>
        <c:axId val="1599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84.21</c:v>
                </c:pt>
                <c:pt idx="1">
                  <c:v>84.22</c:v>
                </c:pt>
                <c:pt idx="2">
                  <c:v>86.17</c:v>
                </c:pt>
                <c:pt idx="3">
                  <c:v>86.34</c:v>
                </c:pt>
                <c:pt idx="4">
                  <c:v>86.08</c:v>
                </c:pt>
              </c:numCache>
            </c:numRef>
          </c:val>
        </c:ser>
        <c:dLbls>
          <c:showLegendKey val="0"/>
          <c:showVal val="0"/>
          <c:showCatName val="0"/>
          <c:showSerName val="0"/>
          <c:showPercent val="0"/>
          <c:showBubbleSize val="0"/>
        </c:dLbls>
        <c:gapWidth val="150"/>
        <c:axId val="160307840"/>
        <c:axId val="1603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60307840"/>
        <c:axId val="160314112"/>
      </c:lineChart>
      <c:dateAx>
        <c:axId val="160307840"/>
        <c:scaling>
          <c:orientation val="minMax"/>
        </c:scaling>
        <c:delete val="1"/>
        <c:axPos val="b"/>
        <c:numFmt formatCode="ge" sourceLinked="1"/>
        <c:majorTickMark val="none"/>
        <c:minorTickMark val="none"/>
        <c:tickLblPos val="none"/>
        <c:crossAx val="160314112"/>
        <c:crosses val="autoZero"/>
        <c:auto val="1"/>
        <c:lblOffset val="100"/>
        <c:baseTimeUnit val="years"/>
      </c:dateAx>
      <c:valAx>
        <c:axId val="1603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64.540000000000006</c:v>
                </c:pt>
                <c:pt idx="1">
                  <c:v>99.98</c:v>
                </c:pt>
                <c:pt idx="2">
                  <c:v>100.04</c:v>
                </c:pt>
                <c:pt idx="3">
                  <c:v>100.12</c:v>
                </c:pt>
                <c:pt idx="4">
                  <c:v>114.39</c:v>
                </c:pt>
              </c:numCache>
            </c:numRef>
          </c:val>
        </c:ser>
        <c:dLbls>
          <c:showLegendKey val="0"/>
          <c:showVal val="0"/>
          <c:showCatName val="0"/>
          <c:showSerName val="0"/>
          <c:showPercent val="0"/>
          <c:showBubbleSize val="0"/>
        </c:dLbls>
        <c:gapWidth val="150"/>
        <c:axId val="158410624"/>
        <c:axId val="158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10624"/>
        <c:axId val="158420992"/>
      </c:lineChart>
      <c:dateAx>
        <c:axId val="158410624"/>
        <c:scaling>
          <c:orientation val="minMax"/>
        </c:scaling>
        <c:delete val="1"/>
        <c:axPos val="b"/>
        <c:numFmt formatCode="ge" sourceLinked="1"/>
        <c:majorTickMark val="none"/>
        <c:minorTickMark val="none"/>
        <c:tickLblPos val="none"/>
        <c:crossAx val="158420992"/>
        <c:crosses val="autoZero"/>
        <c:auto val="1"/>
        <c:lblOffset val="100"/>
        <c:baseTimeUnit val="years"/>
      </c:dateAx>
      <c:valAx>
        <c:axId val="158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447104"/>
        <c:axId val="158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47104"/>
        <c:axId val="158449024"/>
      </c:lineChart>
      <c:dateAx>
        <c:axId val="158447104"/>
        <c:scaling>
          <c:orientation val="minMax"/>
        </c:scaling>
        <c:delete val="1"/>
        <c:axPos val="b"/>
        <c:numFmt formatCode="ge" sourceLinked="1"/>
        <c:majorTickMark val="none"/>
        <c:minorTickMark val="none"/>
        <c:tickLblPos val="none"/>
        <c:crossAx val="158449024"/>
        <c:crosses val="autoZero"/>
        <c:auto val="1"/>
        <c:lblOffset val="100"/>
        <c:baseTimeUnit val="years"/>
      </c:dateAx>
      <c:valAx>
        <c:axId val="158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986816"/>
        <c:axId val="1599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86816"/>
        <c:axId val="159988736"/>
      </c:lineChart>
      <c:dateAx>
        <c:axId val="159986816"/>
        <c:scaling>
          <c:orientation val="minMax"/>
        </c:scaling>
        <c:delete val="1"/>
        <c:axPos val="b"/>
        <c:numFmt formatCode="ge" sourceLinked="1"/>
        <c:majorTickMark val="none"/>
        <c:minorTickMark val="none"/>
        <c:tickLblPos val="none"/>
        <c:crossAx val="159988736"/>
        <c:crosses val="autoZero"/>
        <c:auto val="1"/>
        <c:lblOffset val="100"/>
        <c:baseTimeUnit val="years"/>
      </c:dateAx>
      <c:valAx>
        <c:axId val="159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14304"/>
        <c:axId val="1597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14304"/>
        <c:axId val="159720576"/>
      </c:lineChart>
      <c:dateAx>
        <c:axId val="159714304"/>
        <c:scaling>
          <c:orientation val="minMax"/>
        </c:scaling>
        <c:delete val="1"/>
        <c:axPos val="b"/>
        <c:numFmt formatCode="ge" sourceLinked="1"/>
        <c:majorTickMark val="none"/>
        <c:minorTickMark val="none"/>
        <c:tickLblPos val="none"/>
        <c:crossAx val="159720576"/>
        <c:crosses val="autoZero"/>
        <c:auto val="1"/>
        <c:lblOffset val="100"/>
        <c:baseTimeUnit val="years"/>
      </c:dateAx>
      <c:valAx>
        <c:axId val="159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42592"/>
        <c:axId val="1597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42592"/>
        <c:axId val="159748864"/>
      </c:lineChart>
      <c:dateAx>
        <c:axId val="159742592"/>
        <c:scaling>
          <c:orientation val="minMax"/>
        </c:scaling>
        <c:delete val="1"/>
        <c:axPos val="b"/>
        <c:numFmt formatCode="ge" sourceLinked="1"/>
        <c:majorTickMark val="none"/>
        <c:minorTickMark val="none"/>
        <c:tickLblPos val="none"/>
        <c:crossAx val="159748864"/>
        <c:crosses val="autoZero"/>
        <c:auto val="1"/>
        <c:lblOffset val="100"/>
        <c:baseTimeUnit val="years"/>
      </c:dateAx>
      <c:valAx>
        <c:axId val="1597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765632"/>
        <c:axId val="1597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59765632"/>
        <c:axId val="159767552"/>
      </c:lineChart>
      <c:dateAx>
        <c:axId val="159765632"/>
        <c:scaling>
          <c:orientation val="minMax"/>
        </c:scaling>
        <c:delete val="1"/>
        <c:axPos val="b"/>
        <c:numFmt formatCode="ge" sourceLinked="1"/>
        <c:majorTickMark val="none"/>
        <c:minorTickMark val="none"/>
        <c:tickLblPos val="none"/>
        <c:crossAx val="159767552"/>
        <c:crosses val="autoZero"/>
        <c:auto val="1"/>
        <c:lblOffset val="100"/>
        <c:baseTimeUnit val="years"/>
      </c:dateAx>
      <c:valAx>
        <c:axId val="159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106.08</c:v>
                </c:pt>
                <c:pt idx="1">
                  <c:v>86.4</c:v>
                </c:pt>
                <c:pt idx="2">
                  <c:v>100.08</c:v>
                </c:pt>
                <c:pt idx="3">
                  <c:v>86.04</c:v>
                </c:pt>
                <c:pt idx="4">
                  <c:v>76.77</c:v>
                </c:pt>
              </c:numCache>
            </c:numRef>
          </c:val>
        </c:ser>
        <c:dLbls>
          <c:showLegendKey val="0"/>
          <c:showVal val="0"/>
          <c:showCatName val="0"/>
          <c:showSerName val="0"/>
          <c:showPercent val="0"/>
          <c:showBubbleSize val="0"/>
        </c:dLbls>
        <c:gapWidth val="150"/>
        <c:axId val="159892224"/>
        <c:axId val="159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59892224"/>
        <c:axId val="159894144"/>
      </c:lineChart>
      <c:dateAx>
        <c:axId val="159892224"/>
        <c:scaling>
          <c:orientation val="minMax"/>
        </c:scaling>
        <c:delete val="1"/>
        <c:axPos val="b"/>
        <c:numFmt formatCode="ge" sourceLinked="1"/>
        <c:majorTickMark val="none"/>
        <c:minorTickMark val="none"/>
        <c:tickLblPos val="none"/>
        <c:crossAx val="159894144"/>
        <c:crosses val="autoZero"/>
        <c:auto val="1"/>
        <c:lblOffset val="100"/>
        <c:baseTimeUnit val="years"/>
      </c:dateAx>
      <c:valAx>
        <c:axId val="159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198.03</c:v>
                </c:pt>
                <c:pt idx="1">
                  <c:v>256.70999999999998</c:v>
                </c:pt>
                <c:pt idx="2">
                  <c:v>218.57</c:v>
                </c:pt>
                <c:pt idx="3">
                  <c:v>244.95</c:v>
                </c:pt>
                <c:pt idx="4">
                  <c:v>283.2</c:v>
                </c:pt>
              </c:numCache>
            </c:numRef>
          </c:val>
        </c:ser>
        <c:dLbls>
          <c:showLegendKey val="0"/>
          <c:showVal val="0"/>
          <c:showCatName val="0"/>
          <c:showSerName val="0"/>
          <c:showPercent val="0"/>
          <c:showBubbleSize val="0"/>
        </c:dLbls>
        <c:gapWidth val="150"/>
        <c:axId val="159915392"/>
        <c:axId val="159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59915392"/>
        <c:axId val="159921664"/>
      </c:lineChart>
      <c:dateAx>
        <c:axId val="159915392"/>
        <c:scaling>
          <c:orientation val="minMax"/>
        </c:scaling>
        <c:delete val="1"/>
        <c:axPos val="b"/>
        <c:numFmt formatCode="ge" sourceLinked="1"/>
        <c:majorTickMark val="none"/>
        <c:minorTickMark val="none"/>
        <c:tickLblPos val="none"/>
        <c:crossAx val="159921664"/>
        <c:crosses val="autoZero"/>
        <c:auto val="1"/>
        <c:lblOffset val="100"/>
        <c:baseTimeUnit val="years"/>
      </c:dateAx>
      <c:valAx>
        <c:axId val="159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砥部町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21612</v>
      </c>
      <c r="AM8" s="47"/>
      <c r="AN8" s="47"/>
      <c r="AO8" s="47"/>
      <c r="AP8" s="47"/>
      <c r="AQ8" s="47"/>
      <c r="AR8" s="47"/>
      <c r="AS8" s="47"/>
      <c r="AT8" s="43">
        <f>データ!S6</f>
        <v>101.59</v>
      </c>
      <c r="AU8" s="43"/>
      <c r="AV8" s="43"/>
      <c r="AW8" s="43"/>
      <c r="AX8" s="43"/>
      <c r="AY8" s="43"/>
      <c r="AZ8" s="43"/>
      <c r="BA8" s="43"/>
      <c r="BB8" s="43">
        <f>データ!T6</f>
        <v>212.74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v>
      </c>
      <c r="Q10" s="43"/>
      <c r="R10" s="43"/>
      <c r="S10" s="43"/>
      <c r="T10" s="43"/>
      <c r="U10" s="43"/>
      <c r="V10" s="43"/>
      <c r="W10" s="43">
        <f>データ!P6</f>
        <v>100</v>
      </c>
      <c r="X10" s="43"/>
      <c r="Y10" s="43"/>
      <c r="Z10" s="43"/>
      <c r="AA10" s="43"/>
      <c r="AB10" s="43"/>
      <c r="AC10" s="43"/>
      <c r="AD10" s="47">
        <f>データ!Q6</f>
        <v>3620</v>
      </c>
      <c r="AE10" s="47"/>
      <c r="AF10" s="47"/>
      <c r="AG10" s="47"/>
      <c r="AH10" s="47"/>
      <c r="AI10" s="47"/>
      <c r="AJ10" s="47"/>
      <c r="AK10" s="2"/>
      <c r="AL10" s="47">
        <f>データ!U6</f>
        <v>431</v>
      </c>
      <c r="AM10" s="47"/>
      <c r="AN10" s="47"/>
      <c r="AO10" s="47"/>
      <c r="AP10" s="47"/>
      <c r="AQ10" s="47"/>
      <c r="AR10" s="47"/>
      <c r="AS10" s="47"/>
      <c r="AT10" s="43">
        <f>データ!V6</f>
        <v>0.32</v>
      </c>
      <c r="AU10" s="43"/>
      <c r="AV10" s="43"/>
      <c r="AW10" s="43"/>
      <c r="AX10" s="43"/>
      <c r="AY10" s="43"/>
      <c r="AZ10" s="43"/>
      <c r="BA10" s="43"/>
      <c r="BB10" s="43">
        <f>データ!W6</f>
        <v>1346.88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384020</v>
      </c>
      <c r="D6" s="31">
        <f t="shared" si="3"/>
        <v>47</v>
      </c>
      <c r="E6" s="31">
        <f t="shared" si="3"/>
        <v>17</v>
      </c>
      <c r="F6" s="31">
        <f t="shared" si="3"/>
        <v>5</v>
      </c>
      <c r="G6" s="31">
        <f t="shared" si="3"/>
        <v>0</v>
      </c>
      <c r="H6" s="31" t="str">
        <f t="shared" si="3"/>
        <v>愛媛県　砥部町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v>
      </c>
      <c r="P6" s="32">
        <f t="shared" si="3"/>
        <v>100</v>
      </c>
      <c r="Q6" s="32">
        <f t="shared" si="3"/>
        <v>3620</v>
      </c>
      <c r="R6" s="32">
        <f t="shared" si="3"/>
        <v>21612</v>
      </c>
      <c r="S6" s="32">
        <f t="shared" si="3"/>
        <v>101.59</v>
      </c>
      <c r="T6" s="32">
        <f t="shared" si="3"/>
        <v>212.74</v>
      </c>
      <c r="U6" s="32">
        <f t="shared" si="3"/>
        <v>431</v>
      </c>
      <c r="V6" s="32">
        <f t="shared" si="3"/>
        <v>0.32</v>
      </c>
      <c r="W6" s="32">
        <f t="shared" si="3"/>
        <v>1346.88</v>
      </c>
      <c r="X6" s="33">
        <f>IF(X7="",NA(),X7)</f>
        <v>64.540000000000006</v>
      </c>
      <c r="Y6" s="33">
        <f t="shared" ref="Y6:AG6" si="4">IF(Y7="",NA(),Y7)</f>
        <v>99.98</v>
      </c>
      <c r="Z6" s="33">
        <f t="shared" si="4"/>
        <v>100.04</v>
      </c>
      <c r="AA6" s="33">
        <f t="shared" si="4"/>
        <v>100.12</v>
      </c>
      <c r="AB6" s="33">
        <f t="shared" si="4"/>
        <v>114.39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106.08</v>
      </c>
      <c r="BQ6" s="33">
        <f t="shared" ref="BQ6:BY6" si="8">IF(BQ7="",NA(),BQ7)</f>
        <v>86.4</v>
      </c>
      <c r="BR6" s="33">
        <f t="shared" si="8"/>
        <v>100.08</v>
      </c>
      <c r="BS6" s="33">
        <f t="shared" si="8"/>
        <v>86.04</v>
      </c>
      <c r="BT6" s="33">
        <f t="shared" si="8"/>
        <v>76.77</v>
      </c>
      <c r="BU6" s="33">
        <f t="shared" si="8"/>
        <v>42.13</v>
      </c>
      <c r="BV6" s="33">
        <f t="shared" si="8"/>
        <v>42.48</v>
      </c>
      <c r="BW6" s="33">
        <f t="shared" si="8"/>
        <v>41.04</v>
      </c>
      <c r="BX6" s="33">
        <f t="shared" si="8"/>
        <v>41.08</v>
      </c>
      <c r="BY6" s="33">
        <f t="shared" si="8"/>
        <v>52.19</v>
      </c>
      <c r="BZ6" s="32" t="str">
        <f>IF(BZ7="","",IF(BZ7="-","【-】","【"&amp;SUBSTITUTE(TEXT(BZ7,"#,##0.00"),"-","△")&amp;"】"))</f>
        <v>【52.78】</v>
      </c>
      <c r="CA6" s="33">
        <f>IF(CA7="",NA(),CA7)</f>
        <v>198.03</v>
      </c>
      <c r="CB6" s="33">
        <f t="shared" ref="CB6:CJ6" si="9">IF(CB7="",NA(),CB7)</f>
        <v>256.70999999999998</v>
      </c>
      <c r="CC6" s="33">
        <f t="shared" si="9"/>
        <v>218.57</v>
      </c>
      <c r="CD6" s="33">
        <f t="shared" si="9"/>
        <v>244.95</v>
      </c>
      <c r="CE6" s="33">
        <f t="shared" si="9"/>
        <v>283.2</v>
      </c>
      <c r="CF6" s="33">
        <f t="shared" si="9"/>
        <v>348.41</v>
      </c>
      <c r="CG6" s="33">
        <f t="shared" si="9"/>
        <v>343.8</v>
      </c>
      <c r="CH6" s="33">
        <f t="shared" si="9"/>
        <v>357.08</v>
      </c>
      <c r="CI6" s="33">
        <f t="shared" si="9"/>
        <v>378.08</v>
      </c>
      <c r="CJ6" s="33">
        <f t="shared" si="9"/>
        <v>296.14</v>
      </c>
      <c r="CK6" s="32" t="str">
        <f>IF(CK7="","",IF(CK7="-","【-】","【"&amp;SUBSTITUTE(TEXT(CK7,"#,##0.00"),"-","△")&amp;"】"))</f>
        <v>【289.81】</v>
      </c>
      <c r="CL6" s="33">
        <f>IF(CL7="",NA(),CL7)</f>
        <v>47.06</v>
      </c>
      <c r="CM6" s="33">
        <f t="shared" ref="CM6:CU6" si="10">IF(CM7="",NA(),CM7)</f>
        <v>45.8</v>
      </c>
      <c r="CN6" s="33">
        <f t="shared" si="10"/>
        <v>46.22</v>
      </c>
      <c r="CO6" s="33">
        <f t="shared" si="10"/>
        <v>48.32</v>
      </c>
      <c r="CP6" s="33">
        <f t="shared" si="10"/>
        <v>46.22</v>
      </c>
      <c r="CQ6" s="33">
        <f t="shared" si="10"/>
        <v>46.85</v>
      </c>
      <c r="CR6" s="33">
        <f t="shared" si="10"/>
        <v>46.06</v>
      </c>
      <c r="CS6" s="33">
        <f t="shared" si="10"/>
        <v>45.95</v>
      </c>
      <c r="CT6" s="33">
        <f t="shared" si="10"/>
        <v>44.69</v>
      </c>
      <c r="CU6" s="33">
        <f t="shared" si="10"/>
        <v>52.31</v>
      </c>
      <c r="CV6" s="32" t="str">
        <f>IF(CV7="","",IF(CV7="-","【-】","【"&amp;SUBSTITUTE(TEXT(CV7,"#,##0.00"),"-","△")&amp;"】"))</f>
        <v>【52.74】</v>
      </c>
      <c r="CW6" s="33">
        <f>IF(CW7="",NA(),CW7)</f>
        <v>84.21</v>
      </c>
      <c r="CX6" s="33">
        <f t="shared" ref="CX6:DF6" si="11">IF(CX7="",NA(),CX7)</f>
        <v>84.22</v>
      </c>
      <c r="CY6" s="33">
        <f t="shared" si="11"/>
        <v>86.17</v>
      </c>
      <c r="CZ6" s="33">
        <f t="shared" si="11"/>
        <v>86.34</v>
      </c>
      <c r="DA6" s="33">
        <f t="shared" si="11"/>
        <v>86.08</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384020</v>
      </c>
      <c r="D7" s="35">
        <v>47</v>
      </c>
      <c r="E7" s="35">
        <v>17</v>
      </c>
      <c r="F7" s="35">
        <v>5</v>
      </c>
      <c r="G7" s="35">
        <v>0</v>
      </c>
      <c r="H7" s="35" t="s">
        <v>96</v>
      </c>
      <c r="I7" s="35" t="s">
        <v>97</v>
      </c>
      <c r="J7" s="35" t="s">
        <v>98</v>
      </c>
      <c r="K7" s="35" t="s">
        <v>99</v>
      </c>
      <c r="L7" s="35" t="s">
        <v>100</v>
      </c>
      <c r="M7" s="36" t="s">
        <v>101</v>
      </c>
      <c r="N7" s="36" t="s">
        <v>102</v>
      </c>
      <c r="O7" s="36">
        <v>2</v>
      </c>
      <c r="P7" s="36">
        <v>100</v>
      </c>
      <c r="Q7" s="36">
        <v>3620</v>
      </c>
      <c r="R7" s="36">
        <v>21612</v>
      </c>
      <c r="S7" s="36">
        <v>101.59</v>
      </c>
      <c r="T7" s="36">
        <v>212.74</v>
      </c>
      <c r="U7" s="36">
        <v>431</v>
      </c>
      <c r="V7" s="36">
        <v>0.32</v>
      </c>
      <c r="W7" s="36">
        <v>1346.88</v>
      </c>
      <c r="X7" s="36">
        <v>64.540000000000006</v>
      </c>
      <c r="Y7" s="36">
        <v>99.98</v>
      </c>
      <c r="Z7" s="36">
        <v>100.04</v>
      </c>
      <c r="AA7" s="36">
        <v>100.12</v>
      </c>
      <c r="AB7" s="36">
        <v>114.39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1081.8</v>
      </c>
      <c r="BO7" s="36">
        <v>1015.77</v>
      </c>
      <c r="BP7" s="36">
        <v>106.08</v>
      </c>
      <c r="BQ7" s="36">
        <v>86.4</v>
      </c>
      <c r="BR7" s="36">
        <v>100.08</v>
      </c>
      <c r="BS7" s="36">
        <v>86.04</v>
      </c>
      <c r="BT7" s="36">
        <v>76.77</v>
      </c>
      <c r="BU7" s="36">
        <v>42.13</v>
      </c>
      <c r="BV7" s="36">
        <v>42.48</v>
      </c>
      <c r="BW7" s="36">
        <v>41.04</v>
      </c>
      <c r="BX7" s="36">
        <v>41.08</v>
      </c>
      <c r="BY7" s="36">
        <v>52.19</v>
      </c>
      <c r="BZ7" s="36">
        <v>52.78</v>
      </c>
      <c r="CA7" s="36">
        <v>198.03</v>
      </c>
      <c r="CB7" s="36">
        <v>256.70999999999998</v>
      </c>
      <c r="CC7" s="36">
        <v>218.57</v>
      </c>
      <c r="CD7" s="36">
        <v>244.95</v>
      </c>
      <c r="CE7" s="36">
        <v>283.2</v>
      </c>
      <c r="CF7" s="36">
        <v>348.41</v>
      </c>
      <c r="CG7" s="36">
        <v>343.8</v>
      </c>
      <c r="CH7" s="36">
        <v>357.08</v>
      </c>
      <c r="CI7" s="36">
        <v>378.08</v>
      </c>
      <c r="CJ7" s="36">
        <v>296.14</v>
      </c>
      <c r="CK7" s="36">
        <v>289.81</v>
      </c>
      <c r="CL7" s="36">
        <v>47.06</v>
      </c>
      <c r="CM7" s="36">
        <v>45.8</v>
      </c>
      <c r="CN7" s="36">
        <v>46.22</v>
      </c>
      <c r="CO7" s="36">
        <v>48.32</v>
      </c>
      <c r="CP7" s="36">
        <v>46.22</v>
      </c>
      <c r="CQ7" s="36">
        <v>46.85</v>
      </c>
      <c r="CR7" s="36">
        <v>46.06</v>
      </c>
      <c r="CS7" s="36">
        <v>45.95</v>
      </c>
      <c r="CT7" s="36">
        <v>44.69</v>
      </c>
      <c r="CU7" s="36">
        <v>52.31</v>
      </c>
      <c r="CV7" s="36">
        <v>52.74</v>
      </c>
      <c r="CW7" s="36">
        <v>84.21</v>
      </c>
      <c r="CX7" s="36">
        <v>84.22</v>
      </c>
      <c r="CY7" s="36">
        <v>86.17</v>
      </c>
      <c r="CZ7" s="36">
        <v>86.34</v>
      </c>
      <c r="DA7" s="36">
        <v>86.08</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2017-02-21T04:19:48Z</cp:lastPrinted>
  <dcterms:created xsi:type="dcterms:W3CDTF">2017-02-08T03:15:05Z</dcterms:created>
  <dcterms:modified xsi:type="dcterms:W3CDTF">2017-02-21T04:20:06Z</dcterms:modified>
  <cp:category/>
</cp:coreProperties>
</file>