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<sst xmlns="http://schemas.openxmlformats.org/spreadsheetml/2006/main" count="232" uniqueCount="111">
  <si>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</si>
  <si>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</si>
  <si>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</si>
  <si>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</si>
  <si>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</si>
  <si>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</si>
  <si>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</si>
  <si>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</si>
  <si>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</si>
  <si>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</si>
  <si>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</si>
  <si>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</si>
  <si>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</si>
  <si>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</si>
  <si>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</si>
  <si>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</si>
  <si>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</si>
  <si>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</si>
  <si>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</si>
  <si>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</si>
  <si>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</si>
  <si>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</si>
  <si>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</si>
  <si>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</si>
  <si>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</si>
  <si>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</si>
  <si>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</si>
  <si>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</si>
  <si>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</si>
  <si>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</si>
  <si>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</si>
  <si>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</si>
  <si>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</si>
  <si>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</si>
  <si>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</si>
  <si>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</si>
  <si>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</si>
  <si>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</si>
  <si>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</si>
  <si>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</si>
  <si>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</si>
  <si>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</si>
  <si>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</si>
  <si>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</si>
  <si>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</si>
  <si>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</si>
  <si>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</si>
  <si>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</si>
  <si>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</si>
  <si>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</si>
  <si>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</si>
  <si>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</si>
  <si>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</si>
  <si>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</si>
  <si>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</si>
  <si>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</si>
  <si>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</si>
  <si>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</si>
  <si>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</si>
  <si>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</si>
  <si>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</si>
  <si>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</si>
  <si>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</si>
  <si>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</si>
  <si>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</si>
  <si>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</si>
  <si>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</si>
  <si>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</si>
  <si>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</si>
  <si>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</si>
  <si>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</si>
  <si>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</si>
  <si>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</si>
  <si>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</si>
  <si>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</si>
  <si>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</si>
  <si>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</si>
  <si>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</si>
  <si>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</si>
  <si>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</si>
  <si>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</si>
  <si>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</si>
  <si>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</si>
  <si>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</si>
  <si>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</si>
  <si>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</si>
  <si>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</si>
  <si>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</si>
  <si>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</si>
  <si>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</si>
  <si>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</si>
  <si>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</si>
  <si>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</si>
  <si>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</si>
  <si>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</si>
  <si>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</si>
  <si>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</si>
  <si>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</si>
  <si>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</si>
  <si>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</si>
  <si>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</si>
  <si>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</si>
  <si>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</si>
  <si>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</si>
  <si>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</si>
  <si>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</si>
  <si>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</si>
  <si>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</si>
  <si>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汚水処理原価を下げ、料金回収率を上げる必要があるが、高齢化、人口減少のため、安易な料金改定は行えない。
　また、公共下水道事業、農業集落排水事業、浄化槽事業の使用料は公平性を保つために統一している。
　今後、平成２８年度に策定する経営戦略を踏まえた上で、適切な料金設定を行うとともに、過疎化・高齢化に対応した、浄化槽の維持管理方法を検討し、経費の削減を行っていく。</t>
    <rPh sb="1" eb="3">
      <t>オスイ</t>
    </rPh>
    <rPh sb="3" eb="5">
      <t>ショリ</t>
    </rPh>
    <rPh sb="5" eb="7">
      <t>ゲンカ</t>
    </rPh>
    <rPh sb="8" eb="9">
      <t>サ</t>
    </rPh>
    <rPh sb="11" eb="13">
      <t>リョウキン</t>
    </rPh>
    <rPh sb="13" eb="15">
      <t>カイシュウ</t>
    </rPh>
    <rPh sb="15" eb="16">
      <t>リツ</t>
    </rPh>
    <rPh sb="17" eb="18">
      <t>ア</t>
    </rPh>
    <rPh sb="20" eb="22">
      <t>ヒツヨウ</t>
    </rPh>
    <rPh sb="27" eb="30">
      <t>コウレイカ</t>
    </rPh>
    <rPh sb="31" eb="33">
      <t>ジンコウ</t>
    </rPh>
    <rPh sb="33" eb="35">
      <t>ゲンショウ</t>
    </rPh>
    <rPh sb="39" eb="41">
      <t>アンイ</t>
    </rPh>
    <rPh sb="42" eb="44">
      <t>リョウキン</t>
    </rPh>
    <rPh sb="44" eb="46">
      <t>カイテイ</t>
    </rPh>
    <rPh sb="47" eb="48">
      <t>オコナ</t>
    </rPh>
    <rPh sb="57" eb="59">
      <t>コウキョウ</t>
    </rPh>
    <rPh sb="59" eb="62">
      <t>ゲスイドウ</t>
    </rPh>
    <rPh sb="62" eb="64">
      <t>ジギョウ</t>
    </rPh>
    <rPh sb="65" eb="67">
      <t>ノウギョウ</t>
    </rPh>
    <rPh sb="67" eb="69">
      <t>シュウラク</t>
    </rPh>
    <rPh sb="69" eb="71">
      <t>ハイスイ</t>
    </rPh>
    <rPh sb="71" eb="73">
      <t>ジギョウ</t>
    </rPh>
    <rPh sb="74" eb="77">
      <t>ジョウカソウ</t>
    </rPh>
    <rPh sb="77" eb="79">
      <t>ジギョウ</t>
    </rPh>
    <rPh sb="80" eb="83">
      <t>シヨウリョウ</t>
    </rPh>
    <rPh sb="84" eb="87">
      <t>コウヘイセイ</t>
    </rPh>
    <rPh sb="88" eb="89">
      <t>タモ</t>
    </rPh>
    <rPh sb="93" eb="95">
      <t>トウイツ</t>
    </rPh>
    <rPh sb="102" eb="104">
      <t>コンゴ</t>
    </rPh>
    <rPh sb="105" eb="107">
      <t>ヘイセイ</t>
    </rPh>
    <rPh sb="109" eb="111">
      <t>ネンド</t>
    </rPh>
    <rPh sb="112" eb="114">
      <t>サクテイ</t>
    </rPh>
    <rPh sb="116" eb="118">
      <t>ケイエイ</t>
    </rPh>
    <rPh sb="118" eb="120">
      <t>センリャク</t>
    </rPh>
    <rPh sb="121" eb="122">
      <t>フ</t>
    </rPh>
    <rPh sb="125" eb="126">
      <t>ウエ</t>
    </rPh>
    <rPh sb="128" eb="130">
      <t>テキセツ</t>
    </rPh>
    <rPh sb="131" eb="133">
      <t>リョウキン</t>
    </rPh>
    <rPh sb="133" eb="135">
      <t>セッテイ</t>
    </rPh>
    <rPh sb="136" eb="137">
      <t>オコナ</t>
    </rPh>
    <rPh sb="143" eb="146">
      <t>カソカ</t>
    </rPh>
    <rPh sb="147" eb="150">
      <t>コウレイカ</t>
    </rPh>
    <rPh sb="151" eb="153">
      <t>タイオウ</t>
    </rPh>
    <rPh sb="156" eb="159">
      <t>ジョウカソウ</t>
    </rPh>
    <rPh sb="160" eb="162">
      <t>イジ</t>
    </rPh>
    <rPh sb="162" eb="164">
      <t>カンリ</t>
    </rPh>
    <rPh sb="164" eb="166">
      <t>ホウホウ</t>
    </rPh>
    <rPh sb="167" eb="169">
      <t>ケントウ</t>
    </rPh>
    <rPh sb="171" eb="173">
      <t>ケイヒ</t>
    </rPh>
    <rPh sb="174" eb="176">
      <t>サクゲン</t>
    </rPh>
    <rPh sb="177" eb="178">
      <t>オコナ</t>
    </rPh>
    <phoneticPr fontId="4"/>
  </si>
  <si>
    <t>　浄化槽の躯体はプラスチック（FRP)製でできており、老朽化の心配はほぼ問題なく、単体整備であるため、管渠の改善は殆ど必要ない。
　しかし、ブロワー消耗品など経年劣化に伴う、修繕・交換等は年々増加する見込みである為、収益収支の状況も確認しながら、適切な維持管理を行う。</t>
    <rPh sb="1" eb="4">
      <t>ジョウカソウ</t>
    </rPh>
    <rPh sb="5" eb="7">
      <t>クタイ</t>
    </rPh>
    <rPh sb="19" eb="20">
      <t>セイ</t>
    </rPh>
    <rPh sb="27" eb="30">
      <t>ロウキュウカ</t>
    </rPh>
    <rPh sb="31" eb="33">
      <t>シンパイ</t>
    </rPh>
    <rPh sb="36" eb="38">
      <t>モンダイ</t>
    </rPh>
    <rPh sb="41" eb="43">
      <t>タンタイ</t>
    </rPh>
    <rPh sb="43" eb="45">
      <t>セイビ</t>
    </rPh>
    <rPh sb="51" eb="53">
      <t>カンキョ</t>
    </rPh>
    <rPh sb="54" eb="56">
      <t>カイゼン</t>
    </rPh>
    <rPh sb="57" eb="58">
      <t>ホトン</t>
    </rPh>
    <rPh sb="59" eb="61">
      <t>ヒツヨウ</t>
    </rPh>
    <rPh sb="74" eb="77">
      <t>ショウモウヒン</t>
    </rPh>
    <rPh sb="79" eb="81">
      <t>ケイネン</t>
    </rPh>
    <rPh sb="81" eb="83">
      <t>レッカ</t>
    </rPh>
    <rPh sb="84" eb="85">
      <t>トモナ</t>
    </rPh>
    <rPh sb="87" eb="89">
      <t>シュウゼン</t>
    </rPh>
    <rPh sb="90" eb="92">
      <t>コウカン</t>
    </rPh>
    <rPh sb="92" eb="93">
      <t>トウ</t>
    </rPh>
    <rPh sb="94" eb="96">
      <t>ネンネン</t>
    </rPh>
    <rPh sb="96" eb="98">
      <t>ゾウカ</t>
    </rPh>
    <rPh sb="100" eb="102">
      <t>ミコ</t>
    </rPh>
    <rPh sb="106" eb="107">
      <t>タメ</t>
    </rPh>
    <rPh sb="108" eb="110">
      <t>シュウエキ</t>
    </rPh>
    <rPh sb="110" eb="112">
      <t>シュウシ</t>
    </rPh>
    <rPh sb="113" eb="115">
      <t>ジョウキョウ</t>
    </rPh>
    <rPh sb="116" eb="118">
      <t>カクニン</t>
    </rPh>
    <rPh sb="123" eb="125">
      <t>テキセツ</t>
    </rPh>
    <rPh sb="126" eb="128">
      <t>イジ</t>
    </rPh>
    <rPh sb="128" eb="130">
      <t>カンリ</t>
    </rPh>
    <rPh sb="131" eb="132">
      <t>オコナ</t>
    </rPh>
    <phoneticPr fontId="4"/>
  </si>
  <si>
    <t>　依然として汚水処理原価が高く、経費回収率が低い状況である。
　浄化槽設置時の人槽算定基準が緩和され新築工事も年間数基程度は行われているが、山間地域の一人暮らしの高齢者は増加を続けており、建築年数の長い家屋等は延床面積が大きく、整備促進事業により、管理基数は年々増加している為、料金収入に対して維持管理費の増加は著しい。
　収益的収支比率が、グラフ上では回復傾向に見えるが、整備開始以降、約10年を経過している躯体も多くなってきており、送風機（ブロワー）等の本体修理や消耗品交換経費は流動的に増加傾向のままである。
　経費回収率は常に類似団体平均値を下回っており、起債等借入金への依存傾向が高く、使用料金の値上げ等が必要と思われる現状にあるが、維持管理（検査・清掃・修理等）への、必要経費の大幅な削減は容易でない。
　また、使用料金についても公共下水道事業及び農業集落排水事業との料金算定の公平性の関係があり、改善へ向けての効果的な施策の施行が課題となっている。
　施設利用率については、平均値を大きく下回っているが、浄化槽は各個別での処理となるため、この指標の限りではない。
　水洗化率については、合併処理浄化槽の接続は原則、水洗化としている為、100％となっている。</t>
    <rPh sb="1" eb="3">
      <t>イゼン</t>
    </rPh>
    <rPh sb="6" eb="8">
      <t>オスイ</t>
    </rPh>
    <rPh sb="8" eb="10">
      <t>ショリ</t>
    </rPh>
    <rPh sb="10" eb="12">
      <t>ゲンカ</t>
    </rPh>
    <rPh sb="13" eb="14">
      <t>タカ</t>
    </rPh>
    <rPh sb="18" eb="20">
      <t>カイシュウ</t>
    </rPh>
    <rPh sb="20" eb="21">
      <t>リツ</t>
    </rPh>
    <rPh sb="22" eb="23">
      <t>ヒク</t>
    </rPh>
    <rPh sb="24" eb="26">
      <t>ジョウキョウ</t>
    </rPh>
    <rPh sb="32" eb="35">
      <t>ジョウカソウ</t>
    </rPh>
    <rPh sb="35" eb="37">
      <t>セッチ</t>
    </rPh>
    <rPh sb="37" eb="38">
      <t>ジ</t>
    </rPh>
    <rPh sb="39" eb="41">
      <t>ニンソウ</t>
    </rPh>
    <rPh sb="41" eb="43">
      <t>サンテイ</t>
    </rPh>
    <rPh sb="43" eb="45">
      <t>キジュン</t>
    </rPh>
    <rPh sb="46" eb="48">
      <t>カンワ</t>
    </rPh>
    <rPh sb="50" eb="52">
      <t>シンチク</t>
    </rPh>
    <rPh sb="52" eb="54">
      <t>コウジ</t>
    </rPh>
    <rPh sb="55" eb="57">
      <t>ネンカン</t>
    </rPh>
    <rPh sb="57" eb="59">
      <t>スウキ</t>
    </rPh>
    <rPh sb="59" eb="61">
      <t>テイド</t>
    </rPh>
    <rPh sb="62" eb="63">
      <t>オコナ</t>
    </rPh>
    <rPh sb="70" eb="72">
      <t>サンカン</t>
    </rPh>
    <rPh sb="72" eb="74">
      <t>チイキ</t>
    </rPh>
    <rPh sb="75" eb="77">
      <t>ヒトリ</t>
    </rPh>
    <rPh sb="77" eb="78">
      <t>グ</t>
    </rPh>
    <rPh sb="81" eb="84">
      <t>コウレイシャ</t>
    </rPh>
    <rPh sb="85" eb="87">
      <t>ゾウカ</t>
    </rPh>
    <rPh sb="88" eb="89">
      <t>ツヅ</t>
    </rPh>
    <rPh sb="94" eb="96">
      <t>ケンチク</t>
    </rPh>
    <rPh sb="96" eb="98">
      <t>ネンスウ</t>
    </rPh>
    <rPh sb="99" eb="100">
      <t>ナガ</t>
    </rPh>
    <rPh sb="101" eb="103">
      <t>カオク</t>
    </rPh>
    <rPh sb="103" eb="104">
      <t>トウ</t>
    </rPh>
    <rPh sb="105" eb="109">
      <t>ノベユカメンセキ</t>
    </rPh>
    <rPh sb="110" eb="111">
      <t>オオ</t>
    </rPh>
    <rPh sb="114" eb="116">
      <t>セイビ</t>
    </rPh>
    <rPh sb="116" eb="118">
      <t>ソクシン</t>
    </rPh>
    <rPh sb="118" eb="120">
      <t>ジギョウ</t>
    </rPh>
    <rPh sb="124" eb="126">
      <t>カンリ</t>
    </rPh>
    <rPh sb="126" eb="128">
      <t>キスウ</t>
    </rPh>
    <rPh sb="129" eb="131">
      <t>ネンネン</t>
    </rPh>
    <rPh sb="131" eb="133">
      <t>ゾウカ</t>
    </rPh>
    <rPh sb="137" eb="138">
      <t>タメ</t>
    </rPh>
    <rPh sb="139" eb="141">
      <t>リョウキン</t>
    </rPh>
    <rPh sb="141" eb="143">
      <t>シュウニュウ</t>
    </rPh>
    <rPh sb="144" eb="145">
      <t>タイ</t>
    </rPh>
    <rPh sb="147" eb="149">
      <t>イジ</t>
    </rPh>
    <rPh sb="149" eb="152">
      <t>カンリヒ</t>
    </rPh>
    <rPh sb="153" eb="155">
      <t>ゾウカ</t>
    </rPh>
    <rPh sb="156" eb="157">
      <t>イチジル</t>
    </rPh>
    <rPh sb="162" eb="165">
      <t>シュウエキテキ</t>
    </rPh>
    <rPh sb="165" eb="167">
      <t>シュウシ</t>
    </rPh>
    <rPh sb="167" eb="169">
      <t>ヒリツ</t>
    </rPh>
    <rPh sb="174" eb="175">
      <t>ジョウ</t>
    </rPh>
    <rPh sb="177" eb="179">
      <t>カイフク</t>
    </rPh>
    <rPh sb="179" eb="181">
      <t>ケイコウ</t>
    </rPh>
    <rPh sb="182" eb="183">
      <t>ミ</t>
    </rPh>
    <rPh sb="187" eb="189">
      <t>セイビ</t>
    </rPh>
    <rPh sb="189" eb="191">
      <t>カイシ</t>
    </rPh>
    <rPh sb="191" eb="193">
      <t>イコウ</t>
    </rPh>
    <rPh sb="194" eb="195">
      <t>ヤク</t>
    </rPh>
    <rPh sb="197" eb="198">
      <t>ネン</t>
    </rPh>
    <rPh sb="199" eb="201">
      <t>ケイカ</t>
    </rPh>
    <rPh sb="205" eb="207">
      <t>クタイ</t>
    </rPh>
    <rPh sb="208" eb="209">
      <t>オオ</t>
    </rPh>
    <rPh sb="218" eb="221">
      <t>ソウフウキ</t>
    </rPh>
    <rPh sb="227" eb="228">
      <t>トウ</t>
    </rPh>
    <rPh sb="229" eb="231">
      <t>ホンタイ</t>
    </rPh>
    <rPh sb="231" eb="233">
      <t>シュウリ</t>
    </rPh>
    <rPh sb="234" eb="237">
      <t>ショウモウヒン</t>
    </rPh>
    <rPh sb="237" eb="239">
      <t>コウカン</t>
    </rPh>
    <rPh sb="239" eb="241">
      <t>ケイヒ</t>
    </rPh>
    <rPh sb="242" eb="245">
      <t>リュウドウテキ</t>
    </rPh>
    <rPh sb="246" eb="248">
      <t>ゾウカ</t>
    </rPh>
    <rPh sb="248" eb="250">
      <t>ケイコウ</t>
    </rPh>
    <rPh sb="259" eb="261">
      <t>ケイヒ</t>
    </rPh>
    <rPh sb="261" eb="263">
      <t>カイシュウ</t>
    </rPh>
    <rPh sb="263" eb="264">
      <t>リツ</t>
    </rPh>
    <rPh sb="265" eb="266">
      <t>ツネ</t>
    </rPh>
    <rPh sb="267" eb="269">
      <t>ルイジ</t>
    </rPh>
    <rPh sb="269" eb="271">
      <t>ダンタイ</t>
    </rPh>
    <rPh sb="271" eb="273">
      <t>ヘイキン</t>
    </rPh>
    <rPh sb="273" eb="274">
      <t>チ</t>
    </rPh>
    <rPh sb="275" eb="277">
      <t>シタマワ</t>
    </rPh>
    <rPh sb="282" eb="284">
      <t>キサイ</t>
    </rPh>
    <rPh sb="284" eb="285">
      <t>トウ</t>
    </rPh>
    <rPh sb="285" eb="287">
      <t>カリイレ</t>
    </rPh>
    <rPh sb="287" eb="288">
      <t>キン</t>
    </rPh>
    <rPh sb="290" eb="292">
      <t>イゾン</t>
    </rPh>
    <rPh sb="292" eb="294">
      <t>ケイコウ</t>
    </rPh>
    <rPh sb="295" eb="296">
      <t>タカ</t>
    </rPh>
    <rPh sb="298" eb="300">
      <t>シヨウ</t>
    </rPh>
    <rPh sb="300" eb="302">
      <t>リョウキン</t>
    </rPh>
    <rPh sb="303" eb="305">
      <t>ネア</t>
    </rPh>
    <rPh sb="306" eb="307">
      <t>トウ</t>
    </rPh>
    <rPh sb="308" eb="310">
      <t>ヒツヨウ</t>
    </rPh>
    <rPh sb="311" eb="312">
      <t>オモ</t>
    </rPh>
    <rPh sb="315" eb="317">
      <t>ゲンジョウ</t>
    </rPh>
    <rPh sb="322" eb="324">
      <t>イジ</t>
    </rPh>
    <rPh sb="324" eb="326">
      <t>カンリ</t>
    </rPh>
    <rPh sb="327" eb="329">
      <t>ケンサ</t>
    </rPh>
    <rPh sb="330" eb="332">
      <t>セイソウ</t>
    </rPh>
    <rPh sb="333" eb="335">
      <t>シュウリ</t>
    </rPh>
    <rPh sb="335" eb="336">
      <t>トウ</t>
    </rPh>
    <rPh sb="340" eb="342">
      <t>ヒツヨウ</t>
    </rPh>
    <rPh sb="342" eb="344">
      <t>ケイヒ</t>
    </rPh>
    <rPh sb="345" eb="347">
      <t>オオハバ</t>
    </rPh>
    <rPh sb="348" eb="350">
      <t>サクゲン</t>
    </rPh>
    <rPh sb="351" eb="353">
      <t>ヨウイ</t>
    </rPh>
    <rPh sb="362" eb="364">
      <t>シヨウ</t>
    </rPh>
    <rPh sb="364" eb="366">
      <t>リョウキン</t>
    </rPh>
    <rPh sb="371" eb="373">
      <t>コウキョウ</t>
    </rPh>
    <rPh sb="373" eb="376">
      <t>ゲスイドウ</t>
    </rPh>
    <rPh sb="376" eb="378">
      <t>ジギョウ</t>
    </rPh>
    <rPh sb="378" eb="379">
      <t>オヨ</t>
    </rPh>
    <rPh sb="380" eb="382">
      <t>ノウギョウ</t>
    </rPh>
    <rPh sb="382" eb="384">
      <t>シュウラク</t>
    </rPh>
    <rPh sb="384" eb="386">
      <t>ハイスイ</t>
    </rPh>
    <rPh sb="386" eb="388">
      <t>ジギョウ</t>
    </rPh>
    <rPh sb="390" eb="392">
      <t>リョウキン</t>
    </rPh>
    <rPh sb="392" eb="394">
      <t>サンテイ</t>
    </rPh>
    <rPh sb="395" eb="398">
      <t>コウヘイセイ</t>
    </rPh>
    <rPh sb="399" eb="401">
      <t>カンケイ</t>
    </rPh>
    <rPh sb="405" eb="407">
      <t>カイゼン</t>
    </rPh>
    <rPh sb="408" eb="409">
      <t>ム</t>
    </rPh>
    <rPh sb="412" eb="415">
      <t>コウカテキ</t>
    </rPh>
    <rPh sb="416" eb="417">
      <t>セ</t>
    </rPh>
    <rPh sb="417" eb="418">
      <t>サク</t>
    </rPh>
    <rPh sb="419" eb="421">
      <t>シコウ</t>
    </rPh>
    <rPh sb="422" eb="424">
      <t>カダイ</t>
    </rPh>
    <rPh sb="433" eb="435">
      <t>シセツ</t>
    </rPh>
    <rPh sb="435" eb="437">
      <t>リヨウ</t>
    </rPh>
    <rPh sb="437" eb="438">
      <t>リツ</t>
    </rPh>
    <rPh sb="444" eb="447">
      <t>ヘイキンチ</t>
    </rPh>
    <rPh sb="448" eb="449">
      <t>オオ</t>
    </rPh>
    <rPh sb="451" eb="453">
      <t>シタマワ</t>
    </rPh>
    <rPh sb="459" eb="462">
      <t>ジョウカソウ</t>
    </rPh>
    <rPh sb="463" eb="464">
      <t>カク</t>
    </rPh>
    <rPh sb="464" eb="466">
      <t>コベツ</t>
    </rPh>
    <rPh sb="468" eb="470">
      <t>ショリ</t>
    </rPh>
    <rPh sb="478" eb="480">
      <t>シヒョウ</t>
    </rPh>
    <rPh sb="481" eb="482">
      <t>カギ</t>
    </rPh>
    <rPh sb="490" eb="493">
      <t>スイセンカ</t>
    </rPh>
    <rPh sb="493" eb="494">
      <t>リツ</t>
    </rPh>
    <rPh sb="500" eb="502">
      <t>ガッペイ</t>
    </rPh>
    <rPh sb="502" eb="504">
      <t>ショリ</t>
    </rPh>
    <rPh sb="504" eb="507">
      <t>ジョウカソウ</t>
    </rPh>
    <rPh sb="508" eb="510">
      <t>セツゾク</t>
    </rPh>
    <rPh sb="511" eb="513">
      <t>ゲンソク</t>
    </rPh>
    <rPh sb="514" eb="517">
      <t>スイセンカ</t>
    </rPh>
    <rPh sb="522" eb="523">
      <t>タメ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</si>
</sst>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449600"/>
        <c:axId val="1574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7449600"/>
        <c:axId val="157459968"/>
      </c:lineChart>
      <c:dateAx>
        <c:axId val="157449600"/>
        <c:scaling>
          <c:orientation val="minMax"/>
        </c:scaling>
        <c:delete val="1"/>
        <c:axPos val="b"/>
        <c:numFmt formatCode="ge" sourceLinked="1"/>
        <c:majorTickMark val="none"/>
        <c:minorTickMark val="none"/>
        <c:tickLblPos val="none"/>
        <c:crossAx val="157459968"/>
        <c:crosses val="autoZero"/>
        <c:auto val="1"/>
        <c:lblOffset val="100"/>
        <c:baseTimeUnit val="years"/>
      </c:dateAx>
      <c:valAx>
        <c:axId val="1574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39.909999999999997</c:v>
                </c:pt>
                <c:pt idx="1">
                  <c:v>40.049999999999997</c:v>
                </c:pt>
                <c:pt idx="2">
                  <c:v>38.299999999999997</c:v>
                </c:pt>
                <c:pt idx="3">
                  <c:v>38.479999999999997</c:v>
                </c:pt>
                <c:pt idx="4">
                  <c:v>40.21</c:v>
                </c:pt>
              </c:numCache>
            </c:numRef>
          </c:val>
        </c:ser>
        <c:dLbls>
          <c:showLegendKey val="0"/>
          <c:showVal val="0"/>
          <c:showCatName val="0"/>
          <c:showSerName val="0"/>
          <c:showPercent val="0"/>
          <c:showBubbleSize val="0"/>
        </c:dLbls>
        <c:gapWidth val="150"/>
        <c:axId val="158982144"/>
        <c:axId val="1589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58982144"/>
        <c:axId val="158984064"/>
      </c:lineChart>
      <c:dateAx>
        <c:axId val="158982144"/>
        <c:scaling>
          <c:orientation val="minMax"/>
        </c:scaling>
        <c:delete val="1"/>
        <c:axPos val="b"/>
        <c:numFmt formatCode="ge" sourceLinked="1"/>
        <c:majorTickMark val="none"/>
        <c:minorTickMark val="none"/>
        <c:tickLblPos val="none"/>
        <c:crossAx val="158984064"/>
        <c:crosses val="autoZero"/>
        <c:auto val="1"/>
        <c:lblOffset val="100"/>
        <c:baseTimeUnit val="years"/>
      </c:dateAx>
      <c:valAx>
        <c:axId val="1589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8993792"/>
        <c:axId val="1590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58993792"/>
        <c:axId val="159004160"/>
      </c:lineChart>
      <c:dateAx>
        <c:axId val="158993792"/>
        <c:scaling>
          <c:orientation val="minMax"/>
        </c:scaling>
        <c:delete val="1"/>
        <c:axPos val="b"/>
        <c:numFmt formatCode="ge" sourceLinked="1"/>
        <c:majorTickMark val="none"/>
        <c:minorTickMark val="none"/>
        <c:tickLblPos val="none"/>
        <c:crossAx val="159004160"/>
        <c:crosses val="autoZero"/>
        <c:auto val="1"/>
        <c:lblOffset val="100"/>
        <c:baseTimeUnit val="years"/>
      </c:dateAx>
      <c:valAx>
        <c:axId val="1590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94.86</c:v>
                </c:pt>
                <c:pt idx="1">
                  <c:v>86.82</c:v>
                </c:pt>
                <c:pt idx="2">
                  <c:v>77.11</c:v>
                </c:pt>
                <c:pt idx="3">
                  <c:v>85.22</c:v>
                </c:pt>
                <c:pt idx="4">
                  <c:v>80.930000000000007</c:v>
                </c:pt>
              </c:numCache>
            </c:numRef>
          </c:val>
        </c:ser>
        <c:dLbls>
          <c:showLegendKey val="0"/>
          <c:showVal val="0"/>
          <c:showCatName val="0"/>
          <c:showSerName val="0"/>
          <c:showPercent val="0"/>
          <c:showBubbleSize val="0"/>
        </c:dLbls>
        <c:gapWidth val="150"/>
        <c:axId val="158673920"/>
        <c:axId val="158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673920"/>
        <c:axId val="158684288"/>
      </c:lineChart>
      <c:dateAx>
        <c:axId val="158673920"/>
        <c:scaling>
          <c:orientation val="minMax"/>
        </c:scaling>
        <c:delete val="1"/>
        <c:axPos val="b"/>
        <c:numFmt formatCode="ge" sourceLinked="1"/>
        <c:majorTickMark val="none"/>
        <c:minorTickMark val="none"/>
        <c:tickLblPos val="none"/>
        <c:crossAx val="158684288"/>
        <c:crosses val="autoZero"/>
        <c:auto val="1"/>
        <c:lblOffset val="100"/>
        <c:baseTimeUnit val="years"/>
      </c:dateAx>
      <c:valAx>
        <c:axId val="158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02208"/>
        <c:axId val="158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02208"/>
        <c:axId val="158720768"/>
      </c:lineChart>
      <c:dateAx>
        <c:axId val="158702208"/>
        <c:scaling>
          <c:orientation val="minMax"/>
        </c:scaling>
        <c:delete val="1"/>
        <c:axPos val="b"/>
        <c:numFmt formatCode="ge" sourceLinked="1"/>
        <c:majorTickMark val="none"/>
        <c:minorTickMark val="none"/>
        <c:tickLblPos val="none"/>
        <c:crossAx val="158720768"/>
        <c:crosses val="autoZero"/>
        <c:auto val="1"/>
        <c:lblOffset val="100"/>
        <c:baseTimeUnit val="years"/>
      </c:dateAx>
      <c:valAx>
        <c:axId val="158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808320"/>
        <c:axId val="158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08320"/>
        <c:axId val="158814592"/>
      </c:lineChart>
      <c:dateAx>
        <c:axId val="158808320"/>
        <c:scaling>
          <c:orientation val="minMax"/>
        </c:scaling>
        <c:delete val="1"/>
        <c:axPos val="b"/>
        <c:numFmt formatCode="ge" sourceLinked="1"/>
        <c:majorTickMark val="none"/>
        <c:minorTickMark val="none"/>
        <c:tickLblPos val="none"/>
        <c:crossAx val="158814592"/>
        <c:crosses val="autoZero"/>
        <c:auto val="1"/>
        <c:lblOffset val="100"/>
        <c:baseTimeUnit val="years"/>
      </c:dateAx>
      <c:valAx>
        <c:axId val="158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129600"/>
        <c:axId val="159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129600"/>
        <c:axId val="159131520"/>
      </c:lineChart>
      <c:dateAx>
        <c:axId val="159129600"/>
        <c:scaling>
          <c:orientation val="minMax"/>
        </c:scaling>
        <c:delete val="1"/>
        <c:axPos val="b"/>
        <c:numFmt formatCode="ge" sourceLinked="1"/>
        <c:majorTickMark val="none"/>
        <c:minorTickMark val="none"/>
        <c:tickLblPos val="none"/>
        <c:crossAx val="159131520"/>
        <c:crosses val="autoZero"/>
        <c:auto val="1"/>
        <c:lblOffset val="100"/>
        <c:baseTimeUnit val="years"/>
      </c:dateAx>
      <c:valAx>
        <c:axId val="159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158272"/>
        <c:axId val="1591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158272"/>
        <c:axId val="159160192"/>
      </c:lineChart>
      <c:dateAx>
        <c:axId val="159158272"/>
        <c:scaling>
          <c:orientation val="minMax"/>
        </c:scaling>
        <c:delete val="1"/>
        <c:axPos val="b"/>
        <c:numFmt formatCode="ge" sourceLinked="1"/>
        <c:majorTickMark val="none"/>
        <c:minorTickMark val="none"/>
        <c:tickLblPos val="none"/>
        <c:crossAx val="159160192"/>
        <c:crosses val="autoZero"/>
        <c:auto val="1"/>
        <c:lblOffset val="100"/>
        <c:baseTimeUnit val="years"/>
      </c:dateAx>
      <c:valAx>
        <c:axId val="1591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256.25</c:v>
                </c:pt>
                <c:pt idx="1">
                  <c:v>240.38</c:v>
                </c:pt>
                <c:pt idx="2" formatCode="#,##0.00;&quot;△&quot;#,##0.00">
                  <c:v>0</c:v>
                </c:pt>
                <c:pt idx="3" formatCode="#,##0.00;&quot;△&quot;#,##0.00">
                  <c:v>0</c:v>
                </c:pt>
                <c:pt idx="4">
                  <c:v>247.34</c:v>
                </c:pt>
              </c:numCache>
            </c:numRef>
          </c:val>
        </c:ser>
        <c:dLbls>
          <c:showLegendKey val="0"/>
          <c:showVal val="0"/>
          <c:showCatName val="0"/>
          <c:showSerName val="0"/>
          <c:showPercent val="0"/>
          <c:showBubbleSize val="0"/>
        </c:dLbls>
        <c:gapWidth val="150"/>
        <c:axId val="159178112"/>
        <c:axId val="159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9178112"/>
        <c:axId val="159200768"/>
      </c:lineChart>
      <c:dateAx>
        <c:axId val="159178112"/>
        <c:scaling>
          <c:orientation val="minMax"/>
        </c:scaling>
        <c:delete val="1"/>
        <c:axPos val="b"/>
        <c:numFmt formatCode="ge" sourceLinked="1"/>
        <c:majorTickMark val="none"/>
        <c:minorTickMark val="none"/>
        <c:tickLblPos val="none"/>
        <c:crossAx val="159200768"/>
        <c:crosses val="autoZero"/>
        <c:auto val="1"/>
        <c:lblOffset val="100"/>
        <c:baseTimeUnit val="years"/>
      </c:dateAx>
      <c:valAx>
        <c:axId val="159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50.4</c:v>
                </c:pt>
                <c:pt idx="1">
                  <c:v>49.41</c:v>
                </c:pt>
                <c:pt idx="2">
                  <c:v>54.28</c:v>
                </c:pt>
                <c:pt idx="3">
                  <c:v>51.4</c:v>
                </c:pt>
                <c:pt idx="4">
                  <c:v>46.86</c:v>
                </c:pt>
              </c:numCache>
            </c:numRef>
          </c:val>
        </c:ser>
        <c:dLbls>
          <c:showLegendKey val="0"/>
          <c:showVal val="0"/>
          <c:showCatName val="0"/>
          <c:showSerName val="0"/>
          <c:showPercent val="0"/>
          <c:showBubbleSize val="0"/>
        </c:dLbls>
        <c:gapWidth val="150"/>
        <c:axId val="159213056"/>
        <c:axId val="159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9213056"/>
        <c:axId val="159214976"/>
      </c:lineChart>
      <c:dateAx>
        <c:axId val="159213056"/>
        <c:scaling>
          <c:orientation val="minMax"/>
        </c:scaling>
        <c:delete val="1"/>
        <c:axPos val="b"/>
        <c:numFmt formatCode="ge" sourceLinked="1"/>
        <c:majorTickMark val="none"/>
        <c:minorTickMark val="none"/>
        <c:tickLblPos val="none"/>
        <c:crossAx val="159214976"/>
        <c:crosses val="autoZero"/>
        <c:auto val="1"/>
        <c:lblOffset val="100"/>
        <c:baseTimeUnit val="years"/>
      </c:dateAx>
      <c:valAx>
        <c:axId val="159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350.28</c:v>
                </c:pt>
                <c:pt idx="1">
                  <c:v>360.73</c:v>
                </c:pt>
                <c:pt idx="2">
                  <c:v>328.87</c:v>
                </c:pt>
                <c:pt idx="3">
                  <c:v>369.18</c:v>
                </c:pt>
                <c:pt idx="4">
                  <c:v>391.67</c:v>
                </c:pt>
              </c:numCache>
            </c:numRef>
          </c:val>
        </c:ser>
        <c:dLbls>
          <c:showLegendKey val="0"/>
          <c:showVal val="0"/>
          <c:showCatName val="0"/>
          <c:showSerName val="0"/>
          <c:showPercent val="0"/>
          <c:showBubbleSize val="0"/>
        </c:dLbls>
        <c:gapWidth val="150"/>
        <c:axId val="158937472"/>
        <c:axId val="1589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8937472"/>
        <c:axId val="158939392"/>
      </c:lineChart>
      <c:dateAx>
        <c:axId val="158937472"/>
        <c:scaling>
          <c:orientation val="minMax"/>
        </c:scaling>
        <c:delete val="1"/>
        <c:axPos val="b"/>
        <c:numFmt formatCode="ge" sourceLinked="1"/>
        <c:majorTickMark val="none"/>
        <c:minorTickMark val="none"/>
        <c:tickLblPos val="none"/>
        <c:crossAx val="158939392"/>
        <c:crosses val="autoZero"/>
        <c:auto val="1"/>
        <c:lblOffset val="100"/>
        <c:baseTimeUnit val="years"/>
      </c:dateAx>
      <c:valAx>
        <c:axId val="1589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久万高原町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9040</v>
      </c>
      <c r="AM8" s="47"/>
      <c r="AN8" s="47"/>
      <c r="AO8" s="47"/>
      <c r="AP8" s="47"/>
      <c r="AQ8" s="47"/>
      <c r="AR8" s="47"/>
      <c r="AS8" s="47"/>
      <c r="AT8" s="43">
        <f>データ!S6</f>
        <v>583.69000000000005</v>
      </c>
      <c r="AU8" s="43"/>
      <c r="AV8" s="43"/>
      <c r="AW8" s="43"/>
      <c r="AX8" s="43"/>
      <c r="AY8" s="43"/>
      <c r="AZ8" s="43"/>
      <c r="BA8" s="43"/>
      <c r="BB8" s="43">
        <f>データ!T6</f>
        <v>15.49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8.92</v>
      </c>
      <c r="Q10" s="43"/>
      <c r="R10" s="43"/>
      <c r="S10" s="43"/>
      <c r="T10" s="43"/>
      <c r="U10" s="43"/>
      <c r="V10" s="43"/>
      <c r="W10" s="43">
        <f>データ!P6</f>
        <v>100</v>
      </c>
      <c r="X10" s="43"/>
      <c r="Y10" s="43"/>
      <c r="Z10" s="43"/>
      <c r="AA10" s="43"/>
      <c r="AB10" s="43"/>
      <c r="AC10" s="43"/>
      <c r="AD10" s="47">
        <f>データ!Q6</f>
        <v>3528</v>
      </c>
      <c r="AE10" s="47"/>
      <c r="AF10" s="47"/>
      <c r="AG10" s="47"/>
      <c r="AH10" s="47"/>
      <c r="AI10" s="47"/>
      <c r="AJ10" s="47"/>
      <c r="AK10" s="2"/>
      <c r="AL10" s="47">
        <f>データ!U6</f>
        <v>798</v>
      </c>
      <c r="AM10" s="47"/>
      <c r="AN10" s="47"/>
      <c r="AO10" s="47"/>
      <c r="AP10" s="47"/>
      <c r="AQ10" s="47"/>
      <c r="AR10" s="47"/>
      <c r="AS10" s="47"/>
      <c r="AT10" s="43">
        <f>データ!V6</f>
        <v>0.56000000000000005</v>
      </c>
      <c r="AU10" s="43"/>
      <c r="AV10" s="43"/>
      <c r="AW10" s="43"/>
      <c r="AX10" s="43"/>
      <c r="AY10" s="43"/>
      <c r="AZ10" s="43"/>
      <c r="BA10" s="43"/>
      <c r="BB10" s="43">
        <f>データ!W6</f>
        <v>1425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383864</v>
      </c>
      <c r="D6" s="31">
        <f t="shared" si="3"/>
        <v>47</v>
      </c>
      <c r="E6" s="31">
        <f t="shared" si="3"/>
        <v>18</v>
      </c>
      <c r="F6" s="31">
        <f t="shared" si="3"/>
        <v>0</v>
      </c>
      <c r="G6" s="31">
        <f t="shared" si="3"/>
        <v>0</v>
      </c>
      <c r="H6" s="31" t="str">
        <f t="shared" si="3"/>
        <v>愛媛県　久万高原町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8.92</v>
      </c>
      <c r="P6" s="32">
        <f t="shared" si="3"/>
        <v>100</v>
      </c>
      <c r="Q6" s="32">
        <f t="shared" si="3"/>
        <v>3528</v>
      </c>
      <c r="R6" s="32">
        <f t="shared" si="3"/>
        <v>9040</v>
      </c>
      <c r="S6" s="32">
        <f t="shared" si="3"/>
        <v>583.69000000000005</v>
      </c>
      <c r="T6" s="32">
        <f t="shared" si="3"/>
        <v>15.49</v>
      </c>
      <c r="U6" s="32">
        <f t="shared" si="3"/>
        <v>798</v>
      </c>
      <c r="V6" s="32">
        <f t="shared" si="3"/>
        <v>0.56000000000000005</v>
      </c>
      <c r="W6" s="32">
        <f t="shared" si="3"/>
        <v>1425</v>
      </c>
      <c r="X6" s="33">
        <f>IF(X7="",NA(),X7)</f>
        <v>94.86</v>
      </c>
      <c r="Y6" s="33">
        <f t="shared" ref="Y6:AG6" si="4">IF(Y7="",NA(),Y7)</f>
        <v>86.82</v>
      </c>
      <c r="Z6" s="33">
        <f t="shared" si="4"/>
        <v>77.11</v>
      </c>
      <c r="AA6" s="33">
        <f t="shared" si="4"/>
        <v>85.22</v>
      </c>
      <c r="AB6" s="33">
        <f t="shared" si="4"/>
        <v>80.930000000000007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256.25</v>
      </c>
      <c r="BF6" s="33">
        <f t="shared" ref="BF6:BN6" si="7">IF(BF7="",NA(),BF7)</f>
        <v>240.38</v>
      </c>
      <c r="BG6" s="32">
        <f t="shared" si="7"/>
        <v>0</v>
      </c>
      <c r="BH6" s="32">
        <f t="shared" si="7"/>
        <v>0</v>
      </c>
      <c r="BI6" s="33">
        <f t="shared" si="7"/>
        <v>247.34</v>
      </c>
      <c r="BJ6" s="33">
        <f t="shared" si="7"/>
        <v>421.01</v>
      </c>
      <c r="BK6" s="33">
        <f t="shared" si="7"/>
        <v>430.64</v>
      </c>
      <c r="BL6" s="33">
        <f t="shared" si="7"/>
        <v>446.63</v>
      </c>
      <c r="BM6" s="33">
        <f t="shared" si="7"/>
        <v>416.91</v>
      </c>
      <c r="BN6" s="33">
        <f t="shared" si="7"/>
        <v>392.19</v>
      </c>
      <c r="BO6" s="32" t="str">
        <f>IF(BO7="","",IF(BO7="-","【-】","【"&amp;SUBSTITUTE(TEXT(BO7,"#,##0.00"),"-","△")&amp;"】"))</f>
        <v>【345.93】</v>
      </c>
      <c r="BP6" s="33">
        <f>IF(BP7="",NA(),BP7)</f>
        <v>50.4</v>
      </c>
      <c r="BQ6" s="33">
        <f t="shared" ref="BQ6:BY6" si="8">IF(BQ7="",NA(),BQ7)</f>
        <v>49.41</v>
      </c>
      <c r="BR6" s="33">
        <f t="shared" si="8"/>
        <v>54.28</v>
      </c>
      <c r="BS6" s="33">
        <f t="shared" si="8"/>
        <v>51.4</v>
      </c>
      <c r="BT6" s="33">
        <f t="shared" si="8"/>
        <v>46.86</v>
      </c>
      <c r="BU6" s="33">
        <f t="shared" si="8"/>
        <v>58.98</v>
      </c>
      <c r="BV6" s="33">
        <f t="shared" si="8"/>
        <v>58.78</v>
      </c>
      <c r="BW6" s="33">
        <f t="shared" si="8"/>
        <v>58.53</v>
      </c>
      <c r="BX6" s="33">
        <f t="shared" si="8"/>
        <v>57.93</v>
      </c>
      <c r="BY6" s="33">
        <f t="shared" si="8"/>
        <v>57.03</v>
      </c>
      <c r="BZ6" s="32" t="str">
        <f>IF(BZ7="","",IF(BZ7="-","【-】","【"&amp;SUBSTITUTE(TEXT(BZ7,"#,##0.00"),"-","△")&amp;"】"))</f>
        <v>【59.44】</v>
      </c>
      <c r="CA6" s="33">
        <f>IF(CA7="",NA(),CA7)</f>
        <v>350.28</v>
      </c>
      <c r="CB6" s="33">
        <f t="shared" ref="CB6:CJ6" si="9">IF(CB7="",NA(),CB7)</f>
        <v>360.73</v>
      </c>
      <c r="CC6" s="33">
        <f t="shared" si="9"/>
        <v>328.87</v>
      </c>
      <c r="CD6" s="33">
        <f t="shared" si="9"/>
        <v>369.18</v>
      </c>
      <c r="CE6" s="33">
        <f t="shared" si="9"/>
        <v>391.67</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39.909999999999997</v>
      </c>
      <c r="CM6" s="33">
        <f t="shared" ref="CM6:CU6" si="10">IF(CM7="",NA(),CM7)</f>
        <v>40.049999999999997</v>
      </c>
      <c r="CN6" s="33">
        <f t="shared" si="10"/>
        <v>38.299999999999997</v>
      </c>
      <c r="CO6" s="33">
        <f t="shared" si="10"/>
        <v>38.479999999999997</v>
      </c>
      <c r="CP6" s="33">
        <f t="shared" si="10"/>
        <v>40.21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383864</v>
      </c>
      <c r="D7" s="35">
        <v>47</v>
      </c>
      <c r="E7" s="35">
        <v>18</v>
      </c>
      <c r="F7" s="35">
        <v>0</v>
      </c>
      <c r="G7" s="35">
        <v>0</v>
      </c>
      <c r="H7" s="35" t="s">
        <v>96</v>
      </c>
      <c r="I7" s="35" t="s">
        <v>97</v>
      </c>
      <c r="J7" s="35" t="s">
        <v>98</v>
      </c>
      <c r="K7" s="35" t="s">
        <v>99</v>
      </c>
      <c r="L7" s="35" t="s">
        <v>100</v>
      </c>
      <c r="M7" s="36" t="s">
        <v>101</v>
      </c>
      <c r="N7" s="36" t="s">
        <v>102</v>
      </c>
      <c r="O7" s="36">
        <v>8.92</v>
      </c>
      <c r="P7" s="36">
        <v>100</v>
      </c>
      <c r="Q7" s="36">
        <v>3528</v>
      </c>
      <c r="R7" s="36">
        <v>9040</v>
      </c>
      <c r="S7" s="36">
        <v>583.69000000000005</v>
      </c>
      <c r="T7" s="36">
        <v>15.49</v>
      </c>
      <c r="U7" s="36">
        <v>798</v>
      </c>
      <c r="V7" s="36">
        <v>0.56000000000000005</v>
      </c>
      <c r="W7" s="36">
        <v>1425</v>
      </c>
      <c r="X7" s="36">
        <v>94.86</v>
      </c>
      <c r="Y7" s="36">
        <v>86.82</v>
      </c>
      <c r="Z7" s="36">
        <v>77.11</v>
      </c>
      <c r="AA7" s="36">
        <v>85.22</v>
      </c>
      <c r="AB7" s="36">
        <v>80.930000000000007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256.25</v>
      </c>
      <c r="BF7" s="36">
        <v>240.38</v>
      </c>
      <c r="BG7" s="36">
        <v>0</v>
      </c>
      <c r="BH7" s="36">
        <v>0</v>
      </c>
      <c r="BI7" s="36">
        <v>247.34</v>
      </c>
      <c r="BJ7" s="36">
        <v>421.01</v>
      </c>
      <c r="BK7" s="36">
        <v>430.64</v>
      </c>
      <c r="BL7" s="36">
        <v>446.63</v>
      </c>
      <c r="BM7" s="36">
        <v>416.91</v>
      </c>
      <c r="BN7" s="36">
        <v>392.19</v>
      </c>
      <c r="BO7" s="36">
        <v>345.93</v>
      </c>
      <c r="BP7" s="36">
        <v>50.4</v>
      </c>
      <c r="BQ7" s="36">
        <v>49.41</v>
      </c>
      <c r="BR7" s="36">
        <v>54.28</v>
      </c>
      <c r="BS7" s="36">
        <v>51.4</v>
      </c>
      <c r="BT7" s="36">
        <v>46.86</v>
      </c>
      <c r="BU7" s="36">
        <v>58.98</v>
      </c>
      <c r="BV7" s="36">
        <v>58.78</v>
      </c>
      <c r="BW7" s="36">
        <v>58.53</v>
      </c>
      <c r="BX7" s="36">
        <v>57.93</v>
      </c>
      <c r="BY7" s="36">
        <v>57.03</v>
      </c>
      <c r="BZ7" s="36">
        <v>59.44</v>
      </c>
      <c r="CA7" s="36">
        <v>350.28</v>
      </c>
      <c r="CB7" s="36">
        <v>360.73</v>
      </c>
      <c r="CC7" s="36">
        <v>328.87</v>
      </c>
      <c r="CD7" s="36">
        <v>369.18</v>
      </c>
      <c r="CE7" s="36">
        <v>391.67</v>
      </c>
      <c r="CF7" s="36">
        <v>253.84</v>
      </c>
      <c r="CG7" s="36">
        <v>257.02999999999997</v>
      </c>
      <c r="CH7" s="36">
        <v>266.57</v>
      </c>
      <c r="CI7" s="36">
        <v>276.93</v>
      </c>
      <c r="CJ7" s="36">
        <v>283.73</v>
      </c>
      <c r="CK7" s="36">
        <v>272.79000000000002</v>
      </c>
      <c r="CL7" s="36">
        <v>39.909999999999997</v>
      </c>
      <c r="CM7" s="36">
        <v>40.049999999999997</v>
      </c>
      <c r="CN7" s="36">
        <v>38.299999999999997</v>
      </c>
      <c r="CO7" s="36">
        <v>38.479999999999997</v>
      </c>
      <c r="CP7" s="36">
        <v>40.21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2017-02-14T01:31:30Z</cp:lastPrinted>
  <dcterms:created xsi:type="dcterms:W3CDTF">2017-02-08T03:24:11Z</dcterms:created>
  <dcterms:modified xsi:type="dcterms:W3CDTF">2017-02-21T04:18:38Z</dcterms:modified>
  <cp:category/>
</cp:coreProperties>
</file>