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5" windowWidth="19440" windowHeight="939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P6" i="5"/>
  <c r="W10" i="4" s="1"/>
  <c r="O6" i="5"/>
  <c r="P10" i="4" s="1"/>
  <c r="N6" i="5"/>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BB8" i="4"/>
  <c r="I8" i="4"/>
  <c r="B8"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<sst xmlns="http://schemas.openxmlformats.org/spreadsheetml/2006/main" count="232" uniqueCount="111">
  <si>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</si>
  <si>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</si>
  <si>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</si>
  <si>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</si>
  <si>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</si>
  <si>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</si>
  <si>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</si>
  <si>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</si>
  <si>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</si>
  <si>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</si>
  <si>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</si>
  <si>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</si>
  <si>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</si>
  <si>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</si>
  <si>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</si>
  <si>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</si>
  <si>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</si>
  <si>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</si>
  <si>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</si>
  <si>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</si>
  <si>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</si>
  <si>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</si>
  <si>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</si>
  <si>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</si>
  <si>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</si>
  <si>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</si>
  <si>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</si>
  <si>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</si>
  <si>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</si>
  <si>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</si>
  <si>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</si>
  <si>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</si>
  <si>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</si>
  <si>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</si>
  <si>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</si>
  <si>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</si>
  <si>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</si>
  <si>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</si>
  <si>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</si>
  <si>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</si>
  <si>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</si>
  <si>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</si>
  <si>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</si>
  <si>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</si>
  <si>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</si>
  <si>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</si>
  <si>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</si>
  <si>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</si>
  <si>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</si>
  <si>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</si>
  <si>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</si>
  <si>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</si>
  <si>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</si>
  <si>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</si>
  <si>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</si>
  <si>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</si>
  <si>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</si>
  <si>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</si>
  <si>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</si>
  <si>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</si>
  <si>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</si>
  <si>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</si>
  <si>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</si>
  <si>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</si>
  <si>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</si>
  <si>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</si>
  <si>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</si>
  <si>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</si>
  <si>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</si>
  <si>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</si>
  <si>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</si>
  <si>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</si>
  <si>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</si>
  <si>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</si>
  <si>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</si>
  <si>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</si>
  <si>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</si>
  <si>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</si>
  <si>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</si>
  <si>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</si>
  <si>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</si>
  <si>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</si>
  <si>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</si>
  <si>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</si>
  <si>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</si>
  <si>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</si>
  <si>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</si>
  <si>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</si>
  <si>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</si>
  <si>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</si>
  <si>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</si>
  <si>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</si>
  <si>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</si>
  <si>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</si>
  <si>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</si>
  <si>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</si>
  <si>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上島町</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</si>
  <si>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</si>
  <si>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</si>
  <si>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</si>
  <si>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</si>
  <si>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</si>
  <si>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</si>
  <si>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</si>
  <si>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</si>
  <si>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</si>
  <si>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</si>
  <si>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</si>
  <si>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施設の更新について耐用年数は経過していないため、現状ではおこなっていない。将来更新の時期には計画的に行っていく必要がある。</t>
    <rPh sb="1" eb="3">
      <t>シセツ</t>
    </rPh>
    <rPh sb="4" eb="6">
      <t>コウシン</t>
    </rPh>
    <rPh sb="10" eb="12">
      <t>タイヨウ</t>
    </rPh>
    <rPh sb="12" eb="14">
      <t>ネンスウ</t>
    </rPh>
    <rPh sb="15" eb="17">
      <t>ケイカ</t>
    </rPh>
    <rPh sb="25" eb="27">
      <t>ゲンジョウ</t>
    </rPh>
    <rPh sb="38" eb="40">
      <t>ショウライ</t>
    </rPh>
    <rPh sb="40" eb="42">
      <t>コウシン</t>
    </rPh>
    <rPh sb="43" eb="45">
      <t>ジキ</t>
    </rPh>
    <rPh sb="47" eb="50">
      <t>ケイカクテキ</t>
    </rPh>
    <rPh sb="51" eb="52">
      <t>オコナ</t>
    </rPh>
    <rPh sb="56" eb="58">
      <t>ヒツヨウ</t>
    </rPh>
    <phoneticPr fontId="4"/>
  </si>
  <si>
    <r>
      <t>①収益的収支比率について5カ年全体で見ると平成23年度が特筆して高いが、これについては、他年度に比べて経費が少なかったことが主な原因である。会計規模が小さいため変動率が高くなる傾向である。平成27年度75.70％と平成26年度に比べ2.19％増加している。収益的収入において2,907千円増となったのに対し、収益的支出が新規の浄化槽設置やポンプ故障が主な原因で3,018千円増となり、収益的支出及地方債償還金の減少が多かったことが主な原因である。②～③については法非適用企業あるため該当しない。④については他団体の平均に比べると低い、今後も大きな借入見込がないことから償還が進み低下して行く予定である。⑤経費回収率については、他団体に比べ低い。主な理由としては維持管理費が高く、高齢者や独居世帯が多く、工場などの大口がないことから営業収入は低いためである。平成27年度においては21.15％と平成26年度に対して2.05％減となっているが、主な理由として営業収益において234千円増があったが、汚泥処分費も3,127千円増であったことにより経費回収率が下がった。</t>
    </r>
    <r>
      <rPr>
        <sz val="10"/>
        <rFont val="ＭＳ ゴシック"/>
        <family val="3"/>
        <charset val="128"/>
      </rPr>
      <t>⑥汚水処理原価については、他団体と比べて高い、主な理由は⑤で説明している維持管理費が高いこと、営業収入と同様の理由で有収水量が少ないことである。平成27年度においては508.93円と平成26年度に対して60.35円増となっている。有収水量が627㎥増加しているが、費用の増加が多いため上昇している。今後も経年劣化による故障修理等が増えることから増加傾向となることが予測される。⑦施設利用率については48.86％と同規模の団体平均58.25％と比較してもさほど違いがない。⑧水洗化率については、平成27年度において92.70％と同規模の団体に比べ高水準であるが、今後も未接続世帯に対して接続の働きかけをしていきたい。</t>
    </r>
    <rPh sb="192" eb="194">
      <t>シュウエキ</t>
    </rPh>
    <rPh sb="194" eb="195">
      <t>テキ</t>
    </rPh>
    <rPh sb="195" eb="197">
      <t>シシュツ</t>
    </rPh>
    <rPh sb="197" eb="198">
      <t>オヨ</t>
    </rPh>
    <rPh sb="198" eb="201">
      <t>チホウサイ</t>
    </rPh>
    <rPh sb="201" eb="204">
      <t>ショウカンキン</t>
    </rPh>
    <rPh sb="205" eb="207">
      <t>ゲンショウ</t>
    </rPh>
    <rPh sb="270" eb="271">
      <t>オオ</t>
    </rPh>
    <rPh sb="273" eb="275">
      <t>カリイレ</t>
    </rPh>
    <rPh sb="275" eb="277">
      <t>ミコミ</t>
    </rPh>
    <rPh sb="284" eb="286">
      <t>ショウカン</t>
    </rPh>
    <rPh sb="287" eb="288">
      <t>スス</t>
    </rPh>
    <rPh sb="289" eb="291">
      <t>テイカ</t>
    </rPh>
    <rPh sb="293" eb="294">
      <t>イ</t>
    </rPh>
    <rPh sb="313" eb="314">
      <t>タ</t>
    </rPh>
    <rPh sb="314" eb="316">
      <t>ダンタイ</t>
    </rPh>
    <rPh sb="317" eb="318">
      <t>クラ</t>
    </rPh>
    <rPh sb="319" eb="320">
      <t>ヒク</t>
    </rPh>
    <rPh sb="322" eb="323">
      <t>オモ</t>
    </rPh>
    <rPh sb="324" eb="326">
      <t>リユウ</t>
    </rPh>
    <rPh sb="351" eb="353">
      <t>コウジョウ</t>
    </rPh>
    <rPh sb="356" eb="358">
      <t>オオクチ</t>
    </rPh>
    <rPh sb="420" eb="421">
      <t>オモ</t>
    </rPh>
    <rPh sb="422" eb="424">
      <t>リユウ</t>
    </rPh>
    <rPh sb="427" eb="429">
      <t>エイギョウ</t>
    </rPh>
    <rPh sb="429" eb="431">
      <t>シュウエキ</t>
    </rPh>
    <rPh sb="438" eb="440">
      <t>センエン</t>
    </rPh>
    <rPh sb="440" eb="441">
      <t>ゾウ</t>
    </rPh>
    <rPh sb="458" eb="460">
      <t>センエン</t>
    </rPh>
    <rPh sb="494" eb="495">
      <t>タ</t>
    </rPh>
    <rPh sb="495" eb="497">
      <t>ダンタイ</t>
    </rPh>
    <rPh sb="498" eb="499">
      <t>クラ</t>
    </rPh>
    <rPh sb="501" eb="502">
      <t>タカ</t>
    </rPh>
    <rPh sb="504" eb="505">
      <t>オモ</t>
    </rPh>
    <rPh sb="506" eb="508">
      <t>リユウ</t>
    </rPh>
    <rPh sb="517" eb="519">
      <t>イジ</t>
    </rPh>
    <rPh sb="519" eb="521">
      <t>カンリ</t>
    </rPh>
    <rPh sb="521" eb="522">
      <t>ヒ</t>
    </rPh>
    <rPh sb="523" eb="524">
      <t>タカ</t>
    </rPh>
    <rPh sb="539" eb="541">
      <t>ユウシュウ</t>
    </rPh>
    <rPh sb="541" eb="543">
      <t>スイリョウ</t>
    </rPh>
    <rPh sb="544" eb="545">
      <t>スク</t>
    </rPh>
    <rPh sb="605" eb="607">
      <t>ゾウカ</t>
    </rPh>
    <rPh sb="613" eb="615">
      <t>ヒヨウ</t>
    </rPh>
    <rPh sb="616" eb="618">
      <t>ゾウカ</t>
    </rPh>
    <rPh sb="619" eb="620">
      <t>オオ</t>
    </rPh>
    <rPh sb="623" eb="625">
      <t>ジョウショウ</t>
    </rPh>
    <rPh sb="630" eb="632">
      <t>コンゴ</t>
    </rPh>
    <rPh sb="633" eb="635">
      <t>ケイネン</t>
    </rPh>
    <rPh sb="635" eb="637">
      <t>レッカ</t>
    </rPh>
    <rPh sb="640" eb="642">
      <t>コショウ</t>
    </rPh>
    <rPh sb="642" eb="644">
      <t>シュウリ</t>
    </rPh>
    <rPh sb="644" eb="645">
      <t>トウ</t>
    </rPh>
    <rPh sb="646" eb="647">
      <t>フ</t>
    </rPh>
    <rPh sb="653" eb="655">
      <t>ゾウカ</t>
    </rPh>
    <rPh sb="655" eb="657">
      <t>ケイコウ</t>
    </rPh>
    <rPh sb="663" eb="665">
      <t>ヨソク</t>
    </rPh>
    <rPh sb="670" eb="672">
      <t>シセツ</t>
    </rPh>
    <rPh sb="672" eb="674">
      <t>リヨウ</t>
    </rPh>
    <rPh sb="674" eb="675">
      <t>リツ</t>
    </rPh>
    <rPh sb="687" eb="690">
      <t>ドウキボ</t>
    </rPh>
    <rPh sb="691" eb="693">
      <t>ダンタイ</t>
    </rPh>
    <phoneticPr fontId="4"/>
  </si>
  <si>
    <t xml:space="preserve">  浄化槽事業においては、公共、農排事業に比べて高齢者や少人数世帯が多く、工場などの大口の利用者がないため、料金収入が少なめである。平成20年度に整備事業が終了し、浄化槽への水洗化率も92.77％となっているため、今後大きく接続人口が増える見込みはない。収益的収支については営業費用の約23％を料金収入でまかなっているのみで、残りは一般会計からの繰入金に頼っている状況である。今後は経費削減と未普及対象への接続働きかけを行っていく。</t>
    <rPh sb="5" eb="7">
      <t>ジギョウ</t>
    </rPh>
    <rPh sb="13" eb="15">
      <t>コウキョウ</t>
    </rPh>
    <rPh sb="18" eb="20">
      <t>ジギョウ</t>
    </rPh>
    <rPh sb="24" eb="27">
      <t>コウレイシャ</t>
    </rPh>
    <rPh sb="37" eb="39">
      <t>コウジョウ</t>
    </rPh>
    <rPh sb="42" eb="44">
      <t>オオグチ</t>
    </rPh>
    <rPh sb="45" eb="48">
      <t>リヨウシャ</t>
    </rPh>
    <rPh sb="107" eb="109">
      <t>コンゴ</t>
    </rPh>
    <rPh sb="109" eb="110">
      <t>オオ</t>
    </rPh>
    <rPh sb="112" eb="114">
      <t>セツゾク</t>
    </rPh>
    <rPh sb="114" eb="116">
      <t>ジンコウ</t>
    </rPh>
    <rPh sb="117" eb="118">
      <t>フ</t>
    </rPh>
    <rPh sb="120" eb="122">
      <t>ミコ</t>
    </rPh>
    <rPh sb="163" eb="164">
      <t>ノコ</t>
    </rPh>
    <rPh sb="191" eb="193">
      <t>ケイヒ</t>
    </rPh>
    <rPh sb="193" eb="195">
      <t>サクゲン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</si>
</sst>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0845056"/>
        <c:axId val="16571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0845056"/>
        <c:axId val="165716736"/>
      </c:lineChart>
      <c:dateAx>
        <c:axId val="100845056"/>
        <c:scaling>
          <c:orientation val="minMax"/>
        </c:scaling>
        <c:delete val="1"/>
        <c:axPos val="b"/>
        <c:numFmt formatCode="ge" sourceLinked="1"/>
        <c:majorTickMark val="none"/>
        <c:minorTickMark val="none"/>
        <c:tickLblPos val="none"/>
        <c:crossAx val="165716736"/>
        <c:crosses val="autoZero"/>
        <c:auto val="1"/>
        <c:lblOffset val="100"/>
        <c:baseTimeUnit val="years"/>
      </c:dateAx>
      <c:valAx>
        <c:axId val="16571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4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44.32</c:v>
                </c:pt>
                <c:pt idx="1">
                  <c:v>65.53</c:v>
                </c:pt>
                <c:pt idx="2">
                  <c:v>143.18</c:v>
                </c:pt>
                <c:pt idx="3">
                  <c:v>48.11</c:v>
                </c:pt>
                <c:pt idx="4">
                  <c:v>48.86</c:v>
                </c:pt>
              </c:numCache>
            </c:numRef>
          </c:val>
        </c:ser>
        <c:dLbls>
          <c:showLegendKey val="0"/>
          <c:showVal val="0"/>
          <c:showCatName val="0"/>
          <c:showSerName val="0"/>
          <c:showPercent val="0"/>
          <c:showBubbleSize val="0"/>
        </c:dLbls>
        <c:gapWidth val="150"/>
        <c:axId val="166226944"/>
        <c:axId val="16625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166226944"/>
        <c:axId val="166257792"/>
      </c:lineChart>
      <c:dateAx>
        <c:axId val="166226944"/>
        <c:scaling>
          <c:orientation val="minMax"/>
        </c:scaling>
        <c:delete val="1"/>
        <c:axPos val="b"/>
        <c:numFmt formatCode="ge" sourceLinked="1"/>
        <c:majorTickMark val="none"/>
        <c:minorTickMark val="none"/>
        <c:tickLblPos val="none"/>
        <c:crossAx val="166257792"/>
        <c:crosses val="autoZero"/>
        <c:auto val="1"/>
        <c:lblOffset val="100"/>
        <c:baseTimeUnit val="years"/>
      </c:dateAx>
      <c:valAx>
        <c:axId val="16625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22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96.19</c:v>
                </c:pt>
                <c:pt idx="1">
                  <c:v>97.82</c:v>
                </c:pt>
                <c:pt idx="2">
                  <c:v>97.66</c:v>
                </c:pt>
                <c:pt idx="3">
                  <c:v>92.77</c:v>
                </c:pt>
                <c:pt idx="4">
                  <c:v>92.7</c:v>
                </c:pt>
              </c:numCache>
            </c:numRef>
          </c:val>
        </c:ser>
        <c:dLbls>
          <c:showLegendKey val="0"/>
          <c:showVal val="0"/>
          <c:showCatName val="0"/>
          <c:showSerName val="0"/>
          <c:showPercent val="0"/>
          <c:showBubbleSize val="0"/>
        </c:dLbls>
        <c:gapWidth val="150"/>
        <c:axId val="166271616"/>
        <c:axId val="16627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166271616"/>
        <c:axId val="166277888"/>
      </c:lineChart>
      <c:dateAx>
        <c:axId val="166271616"/>
        <c:scaling>
          <c:orientation val="minMax"/>
        </c:scaling>
        <c:delete val="1"/>
        <c:axPos val="b"/>
        <c:numFmt formatCode="ge" sourceLinked="1"/>
        <c:majorTickMark val="none"/>
        <c:minorTickMark val="none"/>
        <c:tickLblPos val="none"/>
        <c:crossAx val="166277888"/>
        <c:crosses val="autoZero"/>
        <c:auto val="1"/>
        <c:lblOffset val="100"/>
        <c:baseTimeUnit val="years"/>
      </c:dateAx>
      <c:valAx>
        <c:axId val="16627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27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78.66</c:v>
                </c:pt>
                <c:pt idx="1">
                  <c:v>70.16</c:v>
                </c:pt>
                <c:pt idx="2">
                  <c:v>73.010000000000005</c:v>
                </c:pt>
                <c:pt idx="3">
                  <c:v>73.510000000000005</c:v>
                </c:pt>
                <c:pt idx="4">
                  <c:v>75.7</c:v>
                </c:pt>
              </c:numCache>
            </c:numRef>
          </c:val>
        </c:ser>
        <c:dLbls>
          <c:showLegendKey val="0"/>
          <c:showVal val="0"/>
          <c:showCatName val="0"/>
          <c:showSerName val="0"/>
          <c:showPercent val="0"/>
          <c:showBubbleSize val="0"/>
        </c:dLbls>
        <c:gapWidth val="150"/>
        <c:axId val="165882112"/>
        <c:axId val="16589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882112"/>
        <c:axId val="165892480"/>
      </c:lineChart>
      <c:dateAx>
        <c:axId val="165882112"/>
        <c:scaling>
          <c:orientation val="minMax"/>
        </c:scaling>
        <c:delete val="1"/>
        <c:axPos val="b"/>
        <c:numFmt formatCode="ge" sourceLinked="1"/>
        <c:majorTickMark val="none"/>
        <c:minorTickMark val="none"/>
        <c:tickLblPos val="none"/>
        <c:crossAx val="165892480"/>
        <c:crosses val="autoZero"/>
        <c:auto val="1"/>
        <c:lblOffset val="100"/>
        <c:baseTimeUnit val="years"/>
      </c:dateAx>
      <c:valAx>
        <c:axId val="16589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88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5922688"/>
        <c:axId val="16592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922688"/>
        <c:axId val="165928960"/>
      </c:lineChart>
      <c:dateAx>
        <c:axId val="165922688"/>
        <c:scaling>
          <c:orientation val="minMax"/>
        </c:scaling>
        <c:delete val="1"/>
        <c:axPos val="b"/>
        <c:numFmt formatCode="ge" sourceLinked="1"/>
        <c:majorTickMark val="none"/>
        <c:minorTickMark val="none"/>
        <c:tickLblPos val="none"/>
        <c:crossAx val="165928960"/>
        <c:crosses val="autoZero"/>
        <c:auto val="1"/>
        <c:lblOffset val="100"/>
        <c:baseTimeUnit val="years"/>
      </c:dateAx>
      <c:valAx>
        <c:axId val="16592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92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016512"/>
        <c:axId val="16601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016512"/>
        <c:axId val="166018432"/>
      </c:lineChart>
      <c:dateAx>
        <c:axId val="166016512"/>
        <c:scaling>
          <c:orientation val="minMax"/>
        </c:scaling>
        <c:delete val="1"/>
        <c:axPos val="b"/>
        <c:numFmt formatCode="ge" sourceLinked="1"/>
        <c:majorTickMark val="none"/>
        <c:minorTickMark val="none"/>
        <c:tickLblPos val="none"/>
        <c:crossAx val="166018432"/>
        <c:crosses val="autoZero"/>
        <c:auto val="1"/>
        <c:lblOffset val="100"/>
        <c:baseTimeUnit val="years"/>
      </c:dateAx>
      <c:valAx>
        <c:axId val="16601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01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073856"/>
        <c:axId val="16607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073856"/>
        <c:axId val="166075776"/>
      </c:lineChart>
      <c:dateAx>
        <c:axId val="166073856"/>
        <c:scaling>
          <c:orientation val="minMax"/>
        </c:scaling>
        <c:delete val="1"/>
        <c:axPos val="b"/>
        <c:numFmt formatCode="ge" sourceLinked="1"/>
        <c:majorTickMark val="none"/>
        <c:minorTickMark val="none"/>
        <c:tickLblPos val="none"/>
        <c:crossAx val="166075776"/>
        <c:crosses val="autoZero"/>
        <c:auto val="1"/>
        <c:lblOffset val="100"/>
        <c:baseTimeUnit val="years"/>
      </c:dateAx>
      <c:valAx>
        <c:axId val="16607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07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099968"/>
        <c:axId val="16610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099968"/>
        <c:axId val="166106240"/>
      </c:lineChart>
      <c:dateAx>
        <c:axId val="166099968"/>
        <c:scaling>
          <c:orientation val="minMax"/>
        </c:scaling>
        <c:delete val="1"/>
        <c:axPos val="b"/>
        <c:numFmt formatCode="ge" sourceLinked="1"/>
        <c:majorTickMark val="none"/>
        <c:minorTickMark val="none"/>
        <c:tickLblPos val="none"/>
        <c:crossAx val="166106240"/>
        <c:crosses val="autoZero"/>
        <c:auto val="1"/>
        <c:lblOffset val="100"/>
        <c:baseTimeUnit val="years"/>
      </c:dateAx>
      <c:valAx>
        <c:axId val="16610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09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48.24</c:v>
                </c:pt>
              </c:numCache>
            </c:numRef>
          </c:val>
        </c:ser>
        <c:dLbls>
          <c:showLegendKey val="0"/>
          <c:showVal val="0"/>
          <c:showCatName val="0"/>
          <c:showSerName val="0"/>
          <c:showPercent val="0"/>
          <c:showBubbleSize val="0"/>
        </c:dLbls>
        <c:gapWidth val="150"/>
        <c:axId val="166124160"/>
        <c:axId val="16640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166124160"/>
        <c:axId val="166408960"/>
      </c:lineChart>
      <c:dateAx>
        <c:axId val="166124160"/>
        <c:scaling>
          <c:orientation val="minMax"/>
        </c:scaling>
        <c:delete val="1"/>
        <c:axPos val="b"/>
        <c:numFmt formatCode="ge" sourceLinked="1"/>
        <c:majorTickMark val="none"/>
        <c:minorTickMark val="none"/>
        <c:tickLblPos val="none"/>
        <c:crossAx val="166408960"/>
        <c:crosses val="autoZero"/>
        <c:auto val="1"/>
        <c:lblOffset val="100"/>
        <c:baseTimeUnit val="years"/>
      </c:dateAx>
      <c:valAx>
        <c:axId val="16640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2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27.88</c:v>
                </c:pt>
                <c:pt idx="1">
                  <c:v>26</c:v>
                </c:pt>
                <c:pt idx="2">
                  <c:v>24.08</c:v>
                </c:pt>
                <c:pt idx="3">
                  <c:v>23.2</c:v>
                </c:pt>
                <c:pt idx="4">
                  <c:v>21.15</c:v>
                </c:pt>
              </c:numCache>
            </c:numRef>
          </c:val>
        </c:ser>
        <c:dLbls>
          <c:showLegendKey val="0"/>
          <c:showVal val="0"/>
          <c:showCatName val="0"/>
          <c:showSerName val="0"/>
          <c:showPercent val="0"/>
          <c:showBubbleSize val="0"/>
        </c:dLbls>
        <c:gapWidth val="150"/>
        <c:axId val="166443264"/>
        <c:axId val="16644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166443264"/>
        <c:axId val="166445440"/>
      </c:lineChart>
      <c:dateAx>
        <c:axId val="166443264"/>
        <c:scaling>
          <c:orientation val="minMax"/>
        </c:scaling>
        <c:delete val="1"/>
        <c:axPos val="b"/>
        <c:numFmt formatCode="ge" sourceLinked="1"/>
        <c:majorTickMark val="none"/>
        <c:minorTickMark val="none"/>
        <c:tickLblPos val="none"/>
        <c:crossAx val="166445440"/>
        <c:crosses val="autoZero"/>
        <c:auto val="1"/>
        <c:lblOffset val="100"/>
        <c:baseTimeUnit val="years"/>
      </c:dateAx>
      <c:valAx>
        <c:axId val="16644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44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356.26</c:v>
                </c:pt>
                <c:pt idx="1">
                  <c:v>386.81</c:v>
                </c:pt>
                <c:pt idx="2">
                  <c:v>442.66</c:v>
                </c:pt>
                <c:pt idx="3">
                  <c:v>448.58</c:v>
                </c:pt>
                <c:pt idx="4">
                  <c:v>508.93</c:v>
                </c:pt>
              </c:numCache>
            </c:numRef>
          </c:val>
        </c:ser>
        <c:dLbls>
          <c:showLegendKey val="0"/>
          <c:showVal val="0"/>
          <c:showCatName val="0"/>
          <c:showSerName val="0"/>
          <c:showPercent val="0"/>
          <c:showBubbleSize val="0"/>
        </c:dLbls>
        <c:gapWidth val="150"/>
        <c:axId val="166211968"/>
        <c:axId val="16645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166211968"/>
        <c:axId val="166456704"/>
      </c:lineChart>
      <c:dateAx>
        <c:axId val="166211968"/>
        <c:scaling>
          <c:orientation val="minMax"/>
        </c:scaling>
        <c:delete val="1"/>
        <c:axPos val="b"/>
        <c:numFmt formatCode="ge" sourceLinked="1"/>
        <c:majorTickMark val="none"/>
        <c:minorTickMark val="none"/>
        <c:tickLblPos val="none"/>
        <c:crossAx val="166456704"/>
        <c:crosses val="autoZero"/>
        <c:auto val="1"/>
        <c:lblOffset val="100"/>
        <c:baseTimeUnit val="years"/>
      </c:dateAx>
      <c:valAx>
        <c:axId val="16645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21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愛媛県　上島町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7319</v>
      </c>
      <c r="AM8" s="47"/>
      <c r="AN8" s="47"/>
      <c r="AO8" s="47"/>
      <c r="AP8" s="47"/>
      <c r="AQ8" s="47"/>
      <c r="AR8" s="47"/>
      <c r="AS8" s="47"/>
      <c r="AT8" s="43">
        <f>データ!S6</f>
        <v>30.38</v>
      </c>
      <c r="AU8" s="43"/>
      <c r="AV8" s="43"/>
      <c r="AW8" s="43"/>
      <c r="AX8" s="43"/>
      <c r="AY8" s="43"/>
      <c r="AZ8" s="43"/>
      <c r="BA8" s="43"/>
      <c r="BB8" s="43">
        <f>データ!T6</f>
        <v>240.92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5.5</v>
      </c>
      <c r="Q10" s="43"/>
      <c r="R10" s="43"/>
      <c r="S10" s="43"/>
      <c r="T10" s="43"/>
      <c r="U10" s="43"/>
      <c r="V10" s="43"/>
      <c r="W10" s="43">
        <f>データ!P6</f>
        <v>100</v>
      </c>
      <c r="X10" s="43"/>
      <c r="Y10" s="43"/>
      <c r="Z10" s="43"/>
      <c r="AA10" s="43"/>
      <c r="AB10" s="43"/>
      <c r="AC10" s="43"/>
      <c r="AD10" s="47">
        <f>データ!Q6</f>
        <v>2160</v>
      </c>
      <c r="AE10" s="47"/>
      <c r="AF10" s="47"/>
      <c r="AG10" s="47"/>
      <c r="AH10" s="47"/>
      <c r="AI10" s="47"/>
      <c r="AJ10" s="47"/>
      <c r="AK10" s="2"/>
      <c r="AL10" s="47">
        <f>データ!U6</f>
        <v>397</v>
      </c>
      <c r="AM10" s="47"/>
      <c r="AN10" s="47"/>
      <c r="AO10" s="47"/>
      <c r="AP10" s="47"/>
      <c r="AQ10" s="47"/>
      <c r="AR10" s="47"/>
      <c r="AS10" s="47"/>
      <c r="AT10" s="43">
        <f>データ!V6</f>
        <v>21.3</v>
      </c>
      <c r="AU10" s="43"/>
      <c r="AV10" s="43"/>
      <c r="AW10" s="43"/>
      <c r="AX10" s="43"/>
      <c r="AY10" s="43"/>
      <c r="AZ10" s="43"/>
      <c r="BA10" s="43"/>
      <c r="BB10" s="43">
        <f>データ!W6</f>
        <v>18.64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108</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algorithmName="SHA-512" hashValue="0tj/AnYdL+R5aumIxX+peLkFRyJstBTV/uqPnmmzHKJgdLh6eul6wjQat+ql1bGdK6SJ83gH7pl+HTmKVa2jcA==" saltValue="eHGEfNXq4h+J+RFnUZKul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M1" workbookViewId="0">
      <selection activeCell="CP8" sqref="CP8"/>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383562</v>
      </c>
      <c r="D6" s="31">
        <f t="shared" si="3"/>
        <v>47</v>
      </c>
      <c r="E6" s="31">
        <f t="shared" si="3"/>
        <v>18</v>
      </c>
      <c r="F6" s="31">
        <f t="shared" si="3"/>
        <v>0</v>
      </c>
      <c r="G6" s="31">
        <f t="shared" si="3"/>
        <v>0</v>
      </c>
      <c r="H6" s="31" t="str">
        <f t="shared" si="3"/>
        <v>愛媛県　上島町</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5.5</v>
      </c>
      <c r="P6" s="32">
        <f t="shared" si="3"/>
        <v>100</v>
      </c>
      <c r="Q6" s="32">
        <f t="shared" si="3"/>
        <v>2160</v>
      </c>
      <c r="R6" s="32">
        <f t="shared" si="3"/>
        <v>7319</v>
      </c>
      <c r="S6" s="32">
        <f t="shared" si="3"/>
        <v>30.38</v>
      </c>
      <c r="T6" s="32">
        <f t="shared" si="3"/>
        <v>240.92</v>
      </c>
      <c r="U6" s="32">
        <f t="shared" si="3"/>
        <v>397</v>
      </c>
      <c r="V6" s="32">
        <f t="shared" si="3"/>
        <v>21.3</v>
      </c>
      <c r="W6" s="32">
        <f t="shared" si="3"/>
        <v>18.64</v>
      </c>
      <c r="X6" s="33">
        <f>IF(X7="",NA(),X7)</f>
        <v>78.66</v>
      </c>
      <c r="Y6" s="33">
        <f t="shared" ref="Y6:AG6" si="4">IF(Y7="",NA(),Y7)</f>
        <v>70.16</v>
      </c>
      <c r="Z6" s="33">
        <f t="shared" si="4"/>
        <v>73.010000000000005</v>
      </c>
      <c r="AA6" s="33">
        <f t="shared" si="4"/>
        <v>73.510000000000005</v>
      </c>
      <c r="AB6" s="33">
        <f t="shared" si="4"/>
        <v>75.7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48.24</v>
      </c>
      <c r="BJ6" s="33">
        <f t="shared" si="7"/>
        <v>421.01</v>
      </c>
      <c r="BK6" s="33">
        <f t="shared" si="7"/>
        <v>430.64</v>
      </c>
      <c r="BL6" s="33">
        <f t="shared" si="7"/>
        <v>446.63</v>
      </c>
      <c r="BM6" s="33">
        <f t="shared" si="7"/>
        <v>416.91</v>
      </c>
      <c r="BN6" s="33">
        <f t="shared" si="7"/>
        <v>392.19</v>
      </c>
      <c r="BO6" s="32" t="str">
        <f>IF(BO7="","",IF(BO7="-","【-】","【"&amp;SUBSTITUTE(TEXT(BO7,"#,##0.00"),"-","△")&amp;"】"))</f>
        <v>【345.93】</v>
      </c>
      <c r="BP6" s="33">
        <f>IF(BP7="",NA(),BP7)</f>
        <v>27.88</v>
      </c>
      <c r="BQ6" s="33">
        <f t="shared" ref="BQ6:BY6" si="8">IF(BQ7="",NA(),BQ7)</f>
        <v>26</v>
      </c>
      <c r="BR6" s="33">
        <f t="shared" si="8"/>
        <v>24.08</v>
      </c>
      <c r="BS6" s="33">
        <f t="shared" si="8"/>
        <v>23.2</v>
      </c>
      <c r="BT6" s="33">
        <f t="shared" si="8"/>
        <v>21.15</v>
      </c>
      <c r="BU6" s="33">
        <f t="shared" si="8"/>
        <v>58.98</v>
      </c>
      <c r="BV6" s="33">
        <f t="shared" si="8"/>
        <v>58.78</v>
      </c>
      <c r="BW6" s="33">
        <f t="shared" si="8"/>
        <v>58.53</v>
      </c>
      <c r="BX6" s="33">
        <f t="shared" si="8"/>
        <v>57.93</v>
      </c>
      <c r="BY6" s="33">
        <f t="shared" si="8"/>
        <v>57.03</v>
      </c>
      <c r="BZ6" s="32" t="str">
        <f>IF(BZ7="","",IF(BZ7="-","【-】","【"&amp;SUBSTITUTE(TEXT(BZ7,"#,##0.00"),"-","△")&amp;"】"))</f>
        <v>【59.44】</v>
      </c>
      <c r="CA6" s="33">
        <f>IF(CA7="",NA(),CA7)</f>
        <v>356.26</v>
      </c>
      <c r="CB6" s="33">
        <f t="shared" ref="CB6:CJ6" si="9">IF(CB7="",NA(),CB7)</f>
        <v>386.81</v>
      </c>
      <c r="CC6" s="33">
        <f t="shared" si="9"/>
        <v>442.66</v>
      </c>
      <c r="CD6" s="33">
        <f t="shared" si="9"/>
        <v>448.58</v>
      </c>
      <c r="CE6" s="33">
        <f t="shared" si="9"/>
        <v>508.93</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44.32</v>
      </c>
      <c r="CM6" s="33">
        <f t="shared" ref="CM6:CU6" si="10">IF(CM7="",NA(),CM7)</f>
        <v>65.53</v>
      </c>
      <c r="CN6" s="33">
        <f t="shared" si="10"/>
        <v>143.18</v>
      </c>
      <c r="CO6" s="33">
        <f t="shared" si="10"/>
        <v>48.11</v>
      </c>
      <c r="CP6" s="33">
        <f t="shared" si="10"/>
        <v>48.86</v>
      </c>
      <c r="CQ6" s="33">
        <f t="shared" si="10"/>
        <v>60.03</v>
      </c>
      <c r="CR6" s="33">
        <f t="shared" si="10"/>
        <v>61.93</v>
      </c>
      <c r="CS6" s="33">
        <f t="shared" si="10"/>
        <v>58.06</v>
      </c>
      <c r="CT6" s="33">
        <f t="shared" si="10"/>
        <v>59.08</v>
      </c>
      <c r="CU6" s="33">
        <f t="shared" si="10"/>
        <v>58.25</v>
      </c>
      <c r="CV6" s="32" t="str">
        <f>IF(CV7="","",IF(CV7="-","【-】","【"&amp;SUBSTITUTE(TEXT(CV7,"#,##0.00"),"-","△")&amp;"】"))</f>
        <v>【58.84】</v>
      </c>
      <c r="CW6" s="33">
        <f>IF(CW7="",NA(),CW7)</f>
        <v>96.19</v>
      </c>
      <c r="CX6" s="33">
        <f t="shared" ref="CX6:DF6" si="11">IF(CX7="",NA(),CX7)</f>
        <v>97.82</v>
      </c>
      <c r="CY6" s="33">
        <f t="shared" si="11"/>
        <v>97.66</v>
      </c>
      <c r="CZ6" s="33">
        <f t="shared" si="11"/>
        <v>92.77</v>
      </c>
      <c r="DA6" s="33">
        <f t="shared" si="11"/>
        <v>92.7</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383562</v>
      </c>
      <c r="D7" s="35">
        <v>47</v>
      </c>
      <c r="E7" s="35">
        <v>18</v>
      </c>
      <c r="F7" s="35">
        <v>0</v>
      </c>
      <c r="G7" s="35">
        <v>0</v>
      </c>
      <c r="H7" s="35" t="s">
        <v>96</v>
      </c>
      <c r="I7" s="35" t="s">
        <v>97</v>
      </c>
      <c r="J7" s="35" t="s">
        <v>98</v>
      </c>
      <c r="K7" s="35" t="s">
        <v>99</v>
      </c>
      <c r="L7" s="35" t="s">
        <v>100</v>
      </c>
      <c r="M7" s="36" t="s">
        <v>101</v>
      </c>
      <c r="N7" s="36" t="s">
        <v>102</v>
      </c>
      <c r="O7" s="36">
        <v>5.5</v>
      </c>
      <c r="P7" s="36">
        <v>100</v>
      </c>
      <c r="Q7" s="36">
        <v>2160</v>
      </c>
      <c r="R7" s="36">
        <v>7319</v>
      </c>
      <c r="S7" s="36">
        <v>30.38</v>
      </c>
      <c r="T7" s="36">
        <v>240.92</v>
      </c>
      <c r="U7" s="36">
        <v>397</v>
      </c>
      <c r="V7" s="36">
        <v>21.3</v>
      </c>
      <c r="W7" s="36">
        <v>18.64</v>
      </c>
      <c r="X7" s="36">
        <v>78.66</v>
      </c>
      <c r="Y7" s="36">
        <v>70.16</v>
      </c>
      <c r="Z7" s="36">
        <v>73.010000000000005</v>
      </c>
      <c r="AA7" s="36">
        <v>73.510000000000005</v>
      </c>
      <c r="AB7" s="36">
        <v>75.7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48.24</v>
      </c>
      <c r="BJ7" s="36">
        <v>421.01</v>
      </c>
      <c r="BK7" s="36">
        <v>430.64</v>
      </c>
      <c r="BL7" s="36">
        <v>446.63</v>
      </c>
      <c r="BM7" s="36">
        <v>416.91</v>
      </c>
      <c r="BN7" s="36">
        <v>392.19</v>
      </c>
      <c r="BO7" s="36">
        <v>345.93</v>
      </c>
      <c r="BP7" s="36">
        <v>27.88</v>
      </c>
      <c r="BQ7" s="36">
        <v>26</v>
      </c>
      <c r="BR7" s="36">
        <v>24.08</v>
      </c>
      <c r="BS7" s="36">
        <v>23.2</v>
      </c>
      <c r="BT7" s="36">
        <v>21.15</v>
      </c>
      <c r="BU7" s="36">
        <v>58.98</v>
      </c>
      <c r="BV7" s="36">
        <v>58.78</v>
      </c>
      <c r="BW7" s="36">
        <v>58.53</v>
      </c>
      <c r="BX7" s="36">
        <v>57.93</v>
      </c>
      <c r="BY7" s="36">
        <v>57.03</v>
      </c>
      <c r="BZ7" s="36">
        <v>59.44</v>
      </c>
      <c r="CA7" s="36">
        <v>356.26</v>
      </c>
      <c r="CB7" s="36">
        <v>386.81</v>
      </c>
      <c r="CC7" s="36">
        <v>442.66</v>
      </c>
      <c r="CD7" s="36">
        <v>448.58</v>
      </c>
      <c r="CE7" s="36">
        <v>508.93</v>
      </c>
      <c r="CF7" s="36">
        <v>253.84</v>
      </c>
      <c r="CG7" s="36">
        <v>257.02999999999997</v>
      </c>
      <c r="CH7" s="36">
        <v>266.57</v>
      </c>
      <c r="CI7" s="36">
        <v>276.93</v>
      </c>
      <c r="CJ7" s="36">
        <v>283.73</v>
      </c>
      <c r="CK7" s="36">
        <v>272.79000000000002</v>
      </c>
      <c r="CL7" s="36">
        <v>44.32</v>
      </c>
      <c r="CM7" s="36">
        <v>65.53</v>
      </c>
      <c r="CN7" s="36">
        <v>143.18</v>
      </c>
      <c r="CO7" s="36">
        <v>48.11</v>
      </c>
      <c r="CP7" s="36">
        <v>48.86</v>
      </c>
      <c r="CQ7" s="36">
        <v>60.03</v>
      </c>
      <c r="CR7" s="36">
        <v>61.93</v>
      </c>
      <c r="CS7" s="36">
        <v>58.06</v>
      </c>
      <c r="CT7" s="36">
        <v>59.08</v>
      </c>
      <c r="CU7" s="36">
        <v>58.25</v>
      </c>
      <c r="CV7" s="36">
        <v>58.84</v>
      </c>
      <c r="CW7" s="36">
        <v>96.19</v>
      </c>
      <c r="CX7" s="36">
        <v>97.82</v>
      </c>
      <c r="CY7" s="36">
        <v>97.66</v>
      </c>
      <c r="CZ7" s="36">
        <v>92.77</v>
      </c>
      <c r="DA7" s="36">
        <v>92.7</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cp:lastPrinted>2017-02-21T06:13:21Z</cp:lastPrinted>
  <dcterms:created xsi:type="dcterms:W3CDTF">2017-02-08T03:24:10Z</dcterms:created>
  <dcterms:modified xsi:type="dcterms:W3CDTF">2017-02-21T06:13:26Z</dcterms:modified>
</cp:coreProperties>
</file>