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R6" i="5"/>
  <c r="Q6" i="5"/>
  <c r="P6" i="5"/>
  <c r="Z10" i="4" s="1"/>
  <c r="O6" i="5"/>
  <c r="N6" i="5"/>
  <c r="J10" i="4" s="1"/>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R10" i="4"/>
  <c r="B10" i="4"/>
  <c r="AY8" i="4"/>
  <c r="AQ8" i="4"/>
  <c r="AI8" i="4"/>
  <c r="Z8" i="4"/>
  <c r="R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<sst xmlns="http://schemas.openxmlformats.org/spreadsheetml/2006/main" count="217" uniqueCount="107">
  <si>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</si>
  <si>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</si>
  <si>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</si>
  <si>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</si>
  <si>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</si>
  <si>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</si>
  <si>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</si>
  <si>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</si>
  <si>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</si>
  <si>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</si>
  <si>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</si>
  <si>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</si>
  <si>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</si>
  <si>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</si>
  <si>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</si>
  <si>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</si>
  <si>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</si>
  <si>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</si>
  <si>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</si>
  <si>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</si>
  <si>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</si>
  <si>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</si>
  <si>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</si>
  <si>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</si>
  <si>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</si>
  <si>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</si>
  <si>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</si>
  <si>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</si>
  <si>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</si>
  <si>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</si>
  <si>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</si>
  <si>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</si>
  <si>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</si>
  <si>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</si>
  <si>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</si>
  <si>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</si>
  <si>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</si>
  <si>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</si>
  <si>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</si>
  <si>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</si>
  <si>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</si>
  <si>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</si>
  <si>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</si>
  <si>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</si>
  <si>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</si>
  <si>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</si>
  <si>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</si>
  <si>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</si>
  <si>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</si>
  <si>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</si>
  <si>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</si>
  <si>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</si>
  <si>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</si>
  <si>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</si>
  <si>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</si>
  <si>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</si>
  <si>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</si>
  <si>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</si>
  <si>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</si>
  <si>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</si>
  <si>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</si>
  <si>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</si>
  <si>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</si>
  <si>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</si>
  <si>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</si>
  <si>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</si>
  <si>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</si>
  <si>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</si>
  <si>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</si>
  <si>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</si>
  <si>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</si>
  <si>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</si>
  <si>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</si>
  <si>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</si>
  <si>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</si>
  <si>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</si>
  <si>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</si>
  <si>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</si>
  <si>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</si>
  <si>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</si>
  <si>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</si>
  <si>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</si>
  <si>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</si>
  <si>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</si>
  <si>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</si>
  <si>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</si>
  <si>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</si>
  <si>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</si>
  <si>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</si>
  <si>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</si>
  <si>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</si>
  <si>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</si>
  <si>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</si>
  <si>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四国中央市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</si>
  <si>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</si>
  <si>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</si>
  <si>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</si>
  <si>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</si>
  <si>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</si>
  <si>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</si>
  <si>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</si>
  <si>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</si>
  <si>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</si>
  <si>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</si>
  <si>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②管路経年化率」より法定耐用年数を経過した管路について類似団体と比較しても少ないが年々増加傾向にあることがわかる。また管路以外の資産（建物、構築物、機械など）の多くも耐用年数に近づいている。そのため「①有形固定資産減価償却率」では減価償却が進んでいることを示しており類似団体と比較しても高い数値となっている。
「③管路更新率」についてここ５年間では類似団体の平均更新率と比べてみても低い状況であり、今後管路以外の施設更新も含めた計画的な更新計画の検討が必要である。</t>
    <phoneticPr fontId="4"/>
  </si>
  <si>
    <t>　「①経常収支比率」「⑤料金回収率」ともに類似団体と比較すると高い位置を維持しており、現段階では経営に必要な経費を料金で賄えている状況といえる。
「③流動比率」についても類似団体の平均値より若干下回っているものの、100％を上回っており債務に対する支払能力は確保されている。
ただ「④企業債残高対給水収益比率」が高く、今後の施設更新においても企業債に依存することが考えられる為、更なる費用削減や更新投資等に充てる財源の確保に努めていく必要がある。
「⑦施設利用率」については類似団体の平均値より下回っているが、現在更新中の施設においてダウンサイジングを計画しており今後数値の改善が期待できる。
　また「⑧有収率」についても平均値より下回っているが、高水圧地域の解消に向けて事業を実施中であり、併せて漏水調査を強化し、漏水による無効水量の減少に努めていきたい。</t>
    <rPh sb="237" eb="239">
      <t>ルイジ</t>
    </rPh>
    <rPh sb="239" eb="241">
      <t>ダンタイ</t>
    </rPh>
    <rPh sb="311" eb="314">
      <t>ヘイキンチ</t>
    </rPh>
    <rPh sb="316" eb="318">
      <t>シタマワ</t>
    </rPh>
    <rPh sb="358" eb="360">
      <t>ロウスイ</t>
    </rPh>
    <rPh sb="363" eb="365">
      <t>ムコウ</t>
    </rPh>
    <rPh sb="368" eb="370">
      <t>ゲンショウ</t>
    </rPh>
    <rPh sb="371" eb="372">
      <t>ツト</t>
    </rPh>
    <phoneticPr fontId="4"/>
  </si>
  <si>
    <t>　当市水道事業においては法定耐用年数に近づいた資産が多く存在し、今後はこれらの更新が重要となってくる。施設利用率が低い状況であるということも念頭に置き、将来おこなわれる簡易水道事業との統合に向けた水道施設の拡張、統廃合、料金統一等、あらゆる面から検討していく必要がある。
　更新投資の財源確保について現段階では安定している経営状況でも企業債に頼らざるを得ない状況であることから、市内全体の水道料金の見直しについても検討していかなければならない。</t>
    <rPh sb="199" eb="201">
      <t>ミナオ</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</si>
</sst>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2"/>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0.28999999999999998</c:v>
                </c:pt>
                <c:pt idx="1">
                  <c:v>0.36</c:v>
                </c:pt>
                <c:pt idx="2">
                  <c:v>0.49</c:v>
                </c:pt>
                <c:pt idx="3">
                  <c:v>0.34</c:v>
                </c:pt>
                <c:pt idx="4">
                  <c:v>1.05</c:v>
                </c:pt>
              </c:numCache>
            </c:numRef>
          </c:val>
        </c:ser>
        <c:dLbls>
          <c:showLegendKey val="0"/>
          <c:showVal val="0"/>
          <c:showCatName val="0"/>
          <c:showSerName val="0"/>
          <c:showPercent val="0"/>
          <c:showBubbleSize val="0"/>
        </c:dLbls>
        <c:gapWidth val="150"/>
        <c:axId val="158370432"/>
        <c:axId val="15838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0.78</c:v>
                </c:pt>
                <c:pt idx="2">
                  <c:v>0.83</c:v>
                </c:pt>
                <c:pt idx="3">
                  <c:v>0.72</c:v>
                </c:pt>
                <c:pt idx="4">
                  <c:v>0.71</c:v>
                </c:pt>
              </c:numCache>
            </c:numRef>
          </c:val>
          <c:smooth val="0"/>
        </c:ser>
        <c:dLbls>
          <c:showLegendKey val="0"/>
          <c:showVal val="0"/>
          <c:showCatName val="0"/>
          <c:showSerName val="0"/>
          <c:showPercent val="0"/>
          <c:showBubbleSize val="0"/>
        </c:dLbls>
        <c:marker val="1"/>
        <c:smooth val="0"/>
        <c:axId val="158370432"/>
        <c:axId val="158380800"/>
      </c:lineChart>
      <c:dateAx>
        <c:axId val="158370432"/>
        <c:scaling>
          <c:orientation val="minMax"/>
        </c:scaling>
        <c:delete val="1"/>
        <c:axPos val="b"/>
        <c:numFmt formatCode="ge" sourceLinked="1"/>
        <c:majorTickMark val="none"/>
        <c:minorTickMark val="none"/>
        <c:tickLblPos val="none"/>
        <c:crossAx val="158380800"/>
        <c:crosses val="autoZero"/>
        <c:auto val="1"/>
        <c:lblOffset val="100"/>
        <c:baseTimeUnit val="years"/>
      </c:dateAx>
      <c:valAx>
        <c:axId val="15838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37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53.61</c:v>
                </c:pt>
                <c:pt idx="1">
                  <c:v>52.82</c:v>
                </c:pt>
                <c:pt idx="2">
                  <c:v>52.88</c:v>
                </c:pt>
                <c:pt idx="3">
                  <c:v>51.78</c:v>
                </c:pt>
                <c:pt idx="4">
                  <c:v>51.3</c:v>
                </c:pt>
              </c:numCache>
            </c:numRef>
          </c:val>
        </c:ser>
        <c:dLbls>
          <c:showLegendKey val="0"/>
          <c:showVal val="0"/>
          <c:showCatName val="0"/>
          <c:showSerName val="0"/>
          <c:showPercent val="0"/>
          <c:showBubbleSize val="0"/>
        </c:dLbls>
        <c:gapWidth val="150"/>
        <c:axId val="161049600"/>
        <c:axId val="16108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59.88</c:v>
                </c:pt>
                <c:pt idx="2">
                  <c:v>59.68</c:v>
                </c:pt>
                <c:pt idx="3">
                  <c:v>59.17</c:v>
                </c:pt>
                <c:pt idx="4">
                  <c:v>59.34</c:v>
                </c:pt>
              </c:numCache>
            </c:numRef>
          </c:val>
          <c:smooth val="0"/>
        </c:ser>
        <c:dLbls>
          <c:showLegendKey val="0"/>
          <c:showVal val="0"/>
          <c:showCatName val="0"/>
          <c:showSerName val="0"/>
          <c:showPercent val="0"/>
          <c:showBubbleSize val="0"/>
        </c:dLbls>
        <c:marker val="1"/>
        <c:smooth val="0"/>
        <c:axId val="161049600"/>
        <c:axId val="161080448"/>
      </c:lineChart>
      <c:dateAx>
        <c:axId val="161049600"/>
        <c:scaling>
          <c:orientation val="minMax"/>
        </c:scaling>
        <c:delete val="1"/>
        <c:axPos val="b"/>
        <c:numFmt formatCode="ge" sourceLinked="1"/>
        <c:majorTickMark val="none"/>
        <c:minorTickMark val="none"/>
        <c:tickLblPos val="none"/>
        <c:crossAx val="161080448"/>
        <c:crosses val="autoZero"/>
        <c:auto val="1"/>
        <c:lblOffset val="100"/>
        <c:baseTimeUnit val="years"/>
      </c:dateAx>
      <c:valAx>
        <c:axId val="16108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04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84.66</c:v>
                </c:pt>
                <c:pt idx="1">
                  <c:v>85.28</c:v>
                </c:pt>
                <c:pt idx="2">
                  <c:v>84.76</c:v>
                </c:pt>
                <c:pt idx="3">
                  <c:v>84</c:v>
                </c:pt>
                <c:pt idx="4">
                  <c:v>83.65</c:v>
                </c:pt>
              </c:numCache>
            </c:numRef>
          </c:val>
        </c:ser>
        <c:dLbls>
          <c:showLegendKey val="0"/>
          <c:showVal val="0"/>
          <c:showCatName val="0"/>
          <c:showSerName val="0"/>
          <c:showPercent val="0"/>
          <c:showBubbleSize val="0"/>
        </c:dLbls>
        <c:gapWidth val="150"/>
        <c:axId val="161094272"/>
        <c:axId val="16110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87.65</c:v>
                </c:pt>
                <c:pt idx="2">
                  <c:v>87.63</c:v>
                </c:pt>
                <c:pt idx="3">
                  <c:v>87.6</c:v>
                </c:pt>
                <c:pt idx="4">
                  <c:v>87.74</c:v>
                </c:pt>
              </c:numCache>
            </c:numRef>
          </c:val>
          <c:smooth val="0"/>
        </c:ser>
        <c:dLbls>
          <c:showLegendKey val="0"/>
          <c:showVal val="0"/>
          <c:showCatName val="0"/>
          <c:showSerName val="0"/>
          <c:showPercent val="0"/>
          <c:showBubbleSize val="0"/>
        </c:dLbls>
        <c:marker val="1"/>
        <c:smooth val="0"/>
        <c:axId val="161094272"/>
        <c:axId val="161100544"/>
      </c:lineChart>
      <c:dateAx>
        <c:axId val="161094272"/>
        <c:scaling>
          <c:orientation val="minMax"/>
        </c:scaling>
        <c:delete val="1"/>
        <c:axPos val="b"/>
        <c:numFmt formatCode="ge" sourceLinked="1"/>
        <c:majorTickMark val="none"/>
        <c:minorTickMark val="none"/>
        <c:tickLblPos val="none"/>
        <c:crossAx val="161100544"/>
        <c:crosses val="autoZero"/>
        <c:auto val="1"/>
        <c:lblOffset val="100"/>
        <c:baseTimeUnit val="years"/>
      </c:dateAx>
      <c:valAx>
        <c:axId val="16110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09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121.89</c:v>
                </c:pt>
                <c:pt idx="1">
                  <c:v>125.84</c:v>
                </c:pt>
                <c:pt idx="2">
                  <c:v>126.88</c:v>
                </c:pt>
                <c:pt idx="3">
                  <c:v>121.44</c:v>
                </c:pt>
                <c:pt idx="4">
                  <c:v>121.09</c:v>
                </c:pt>
              </c:numCache>
            </c:numRef>
          </c:val>
        </c:ser>
        <c:dLbls>
          <c:showLegendKey val="0"/>
          <c:showVal val="0"/>
          <c:showCatName val="0"/>
          <c:showSerName val="0"/>
          <c:showPercent val="0"/>
          <c:showBubbleSize val="0"/>
        </c:dLbls>
        <c:gapWidth val="150"/>
        <c:axId val="160901376"/>
        <c:axId val="16091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108.24</c:v>
                </c:pt>
                <c:pt idx="2">
                  <c:v>107.8</c:v>
                </c:pt>
                <c:pt idx="3">
                  <c:v>111.96</c:v>
                </c:pt>
                <c:pt idx="4">
                  <c:v>112.69</c:v>
                </c:pt>
              </c:numCache>
            </c:numRef>
          </c:val>
          <c:smooth val="0"/>
        </c:ser>
        <c:dLbls>
          <c:showLegendKey val="0"/>
          <c:showVal val="0"/>
          <c:showCatName val="0"/>
          <c:showSerName val="0"/>
          <c:showPercent val="0"/>
          <c:showBubbleSize val="0"/>
        </c:dLbls>
        <c:marker val="1"/>
        <c:smooth val="0"/>
        <c:axId val="160901376"/>
        <c:axId val="160911744"/>
      </c:lineChart>
      <c:dateAx>
        <c:axId val="160901376"/>
        <c:scaling>
          <c:orientation val="minMax"/>
        </c:scaling>
        <c:delete val="1"/>
        <c:axPos val="b"/>
        <c:numFmt formatCode="ge" sourceLinked="1"/>
        <c:majorTickMark val="none"/>
        <c:minorTickMark val="none"/>
        <c:tickLblPos val="none"/>
        <c:crossAx val="160911744"/>
        <c:crosses val="autoZero"/>
        <c:auto val="1"/>
        <c:lblOffset val="100"/>
        <c:baseTimeUnit val="years"/>
      </c:dateAx>
      <c:valAx>
        <c:axId val="1609117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090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55.26</c:v>
                </c:pt>
                <c:pt idx="1">
                  <c:v>55.83</c:v>
                </c:pt>
                <c:pt idx="2">
                  <c:v>56.53</c:v>
                </c:pt>
                <c:pt idx="3">
                  <c:v>57.45</c:v>
                </c:pt>
                <c:pt idx="4">
                  <c:v>56.19</c:v>
                </c:pt>
              </c:numCache>
            </c:numRef>
          </c:val>
        </c:ser>
        <c:dLbls>
          <c:showLegendKey val="0"/>
          <c:showVal val="0"/>
          <c:showCatName val="0"/>
          <c:showSerName val="0"/>
          <c:showPercent val="0"/>
          <c:showBubbleSize val="0"/>
        </c:dLbls>
        <c:gapWidth val="150"/>
        <c:axId val="160941952"/>
        <c:axId val="160948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38.69</c:v>
                </c:pt>
                <c:pt idx="2">
                  <c:v>39.65</c:v>
                </c:pt>
                <c:pt idx="3">
                  <c:v>45.25</c:v>
                </c:pt>
                <c:pt idx="4">
                  <c:v>46.27</c:v>
                </c:pt>
              </c:numCache>
            </c:numRef>
          </c:val>
          <c:smooth val="0"/>
        </c:ser>
        <c:dLbls>
          <c:showLegendKey val="0"/>
          <c:showVal val="0"/>
          <c:showCatName val="0"/>
          <c:showSerName val="0"/>
          <c:showPercent val="0"/>
          <c:showBubbleSize val="0"/>
        </c:dLbls>
        <c:marker val="1"/>
        <c:smooth val="0"/>
        <c:axId val="160941952"/>
        <c:axId val="160948224"/>
      </c:lineChart>
      <c:dateAx>
        <c:axId val="160941952"/>
        <c:scaling>
          <c:orientation val="minMax"/>
        </c:scaling>
        <c:delete val="1"/>
        <c:axPos val="b"/>
        <c:numFmt formatCode="ge" sourceLinked="1"/>
        <c:majorTickMark val="none"/>
        <c:minorTickMark val="none"/>
        <c:tickLblPos val="none"/>
        <c:crossAx val="160948224"/>
        <c:crosses val="autoZero"/>
        <c:auto val="1"/>
        <c:lblOffset val="100"/>
        <c:baseTimeUnit val="years"/>
      </c:dateAx>
      <c:valAx>
        <c:axId val="1609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94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2.91</c:v>
                </c:pt>
                <c:pt idx="1">
                  <c:v>3.13</c:v>
                </c:pt>
                <c:pt idx="2">
                  <c:v>3.45</c:v>
                </c:pt>
                <c:pt idx="3">
                  <c:v>7.92</c:v>
                </c:pt>
                <c:pt idx="4">
                  <c:v>7.99</c:v>
                </c:pt>
              </c:numCache>
            </c:numRef>
          </c:val>
        </c:ser>
        <c:dLbls>
          <c:showLegendKey val="0"/>
          <c:showVal val="0"/>
          <c:showCatName val="0"/>
          <c:showSerName val="0"/>
          <c:showPercent val="0"/>
          <c:showBubbleSize val="0"/>
        </c:dLbls>
        <c:gapWidth val="150"/>
        <c:axId val="158610944"/>
        <c:axId val="15861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8.4</c:v>
                </c:pt>
                <c:pt idx="2">
                  <c:v>9.7100000000000009</c:v>
                </c:pt>
                <c:pt idx="3">
                  <c:v>10.71</c:v>
                </c:pt>
                <c:pt idx="4">
                  <c:v>10.93</c:v>
                </c:pt>
              </c:numCache>
            </c:numRef>
          </c:val>
          <c:smooth val="0"/>
        </c:ser>
        <c:dLbls>
          <c:showLegendKey val="0"/>
          <c:showVal val="0"/>
          <c:showCatName val="0"/>
          <c:showSerName val="0"/>
          <c:showPercent val="0"/>
          <c:showBubbleSize val="0"/>
        </c:dLbls>
        <c:marker val="1"/>
        <c:smooth val="0"/>
        <c:axId val="158610944"/>
        <c:axId val="158612864"/>
      </c:lineChart>
      <c:dateAx>
        <c:axId val="158610944"/>
        <c:scaling>
          <c:orientation val="minMax"/>
        </c:scaling>
        <c:delete val="1"/>
        <c:axPos val="b"/>
        <c:numFmt formatCode="ge" sourceLinked="1"/>
        <c:majorTickMark val="none"/>
        <c:minorTickMark val="none"/>
        <c:tickLblPos val="none"/>
        <c:crossAx val="158612864"/>
        <c:crosses val="autoZero"/>
        <c:auto val="1"/>
        <c:lblOffset val="100"/>
        <c:baseTimeUnit val="years"/>
      </c:dateAx>
      <c:valAx>
        <c:axId val="15861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61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8668288"/>
        <c:axId val="15867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4.46</c:v>
                </c:pt>
                <c:pt idx="2">
                  <c:v>4.3899999999999997</c:v>
                </c:pt>
                <c:pt idx="3">
                  <c:v>0.41</c:v>
                </c:pt>
                <c:pt idx="4">
                  <c:v>0.54</c:v>
                </c:pt>
              </c:numCache>
            </c:numRef>
          </c:val>
          <c:smooth val="0"/>
        </c:ser>
        <c:dLbls>
          <c:showLegendKey val="0"/>
          <c:showVal val="0"/>
          <c:showCatName val="0"/>
          <c:showSerName val="0"/>
          <c:showPercent val="0"/>
          <c:showBubbleSize val="0"/>
        </c:dLbls>
        <c:marker val="1"/>
        <c:smooth val="0"/>
        <c:axId val="158668288"/>
        <c:axId val="158670208"/>
      </c:lineChart>
      <c:dateAx>
        <c:axId val="158668288"/>
        <c:scaling>
          <c:orientation val="minMax"/>
        </c:scaling>
        <c:delete val="1"/>
        <c:axPos val="b"/>
        <c:numFmt formatCode="ge" sourceLinked="1"/>
        <c:majorTickMark val="none"/>
        <c:minorTickMark val="none"/>
        <c:tickLblPos val="none"/>
        <c:crossAx val="158670208"/>
        <c:crosses val="autoZero"/>
        <c:auto val="1"/>
        <c:lblOffset val="100"/>
        <c:baseTimeUnit val="years"/>
      </c:dateAx>
      <c:valAx>
        <c:axId val="1586702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866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1098.73</c:v>
                </c:pt>
                <c:pt idx="1">
                  <c:v>1397.42</c:v>
                </c:pt>
                <c:pt idx="2">
                  <c:v>1229.5899999999999</c:v>
                </c:pt>
                <c:pt idx="3">
                  <c:v>221.39</c:v>
                </c:pt>
                <c:pt idx="4">
                  <c:v>177.88</c:v>
                </c:pt>
              </c:numCache>
            </c:numRef>
          </c:val>
        </c:ser>
        <c:dLbls>
          <c:showLegendKey val="0"/>
          <c:showVal val="0"/>
          <c:showCatName val="0"/>
          <c:showSerName val="0"/>
          <c:showPercent val="0"/>
          <c:showBubbleSize val="0"/>
        </c:dLbls>
        <c:gapWidth val="150"/>
        <c:axId val="158694016"/>
        <c:axId val="15870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701</c:v>
                </c:pt>
                <c:pt idx="2">
                  <c:v>739.59</c:v>
                </c:pt>
                <c:pt idx="3">
                  <c:v>335.95</c:v>
                </c:pt>
                <c:pt idx="4">
                  <c:v>346.59</c:v>
                </c:pt>
              </c:numCache>
            </c:numRef>
          </c:val>
          <c:smooth val="0"/>
        </c:ser>
        <c:dLbls>
          <c:showLegendKey val="0"/>
          <c:showVal val="0"/>
          <c:showCatName val="0"/>
          <c:showSerName val="0"/>
          <c:showPercent val="0"/>
          <c:showBubbleSize val="0"/>
        </c:dLbls>
        <c:marker val="1"/>
        <c:smooth val="0"/>
        <c:axId val="158694016"/>
        <c:axId val="158700288"/>
      </c:lineChart>
      <c:dateAx>
        <c:axId val="158694016"/>
        <c:scaling>
          <c:orientation val="minMax"/>
        </c:scaling>
        <c:delete val="1"/>
        <c:axPos val="b"/>
        <c:numFmt formatCode="ge" sourceLinked="1"/>
        <c:majorTickMark val="none"/>
        <c:minorTickMark val="none"/>
        <c:tickLblPos val="none"/>
        <c:crossAx val="158700288"/>
        <c:crosses val="autoZero"/>
        <c:auto val="1"/>
        <c:lblOffset val="100"/>
        <c:baseTimeUnit val="years"/>
      </c:dateAx>
      <c:valAx>
        <c:axId val="158700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869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524.16</c:v>
                </c:pt>
                <c:pt idx="1">
                  <c:v>489.81</c:v>
                </c:pt>
                <c:pt idx="2">
                  <c:v>455.05</c:v>
                </c:pt>
                <c:pt idx="3">
                  <c:v>437.83</c:v>
                </c:pt>
                <c:pt idx="4">
                  <c:v>456.83</c:v>
                </c:pt>
              </c:numCache>
            </c:numRef>
          </c:val>
        </c:ser>
        <c:dLbls>
          <c:showLegendKey val="0"/>
          <c:showVal val="0"/>
          <c:showCatName val="0"/>
          <c:showSerName val="0"/>
          <c:showPercent val="0"/>
          <c:showBubbleSize val="0"/>
        </c:dLbls>
        <c:gapWidth val="150"/>
        <c:axId val="158716672"/>
        <c:axId val="15871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330.99</c:v>
                </c:pt>
                <c:pt idx="2">
                  <c:v>324.08999999999997</c:v>
                </c:pt>
                <c:pt idx="3">
                  <c:v>319.82</c:v>
                </c:pt>
                <c:pt idx="4">
                  <c:v>312.02999999999997</c:v>
                </c:pt>
              </c:numCache>
            </c:numRef>
          </c:val>
          <c:smooth val="0"/>
        </c:ser>
        <c:dLbls>
          <c:showLegendKey val="0"/>
          <c:showVal val="0"/>
          <c:showCatName val="0"/>
          <c:showSerName val="0"/>
          <c:showPercent val="0"/>
          <c:showBubbleSize val="0"/>
        </c:dLbls>
        <c:marker val="1"/>
        <c:smooth val="0"/>
        <c:axId val="158716672"/>
        <c:axId val="158718592"/>
      </c:lineChart>
      <c:dateAx>
        <c:axId val="158716672"/>
        <c:scaling>
          <c:orientation val="minMax"/>
        </c:scaling>
        <c:delete val="1"/>
        <c:axPos val="b"/>
        <c:numFmt formatCode="ge" sourceLinked="1"/>
        <c:majorTickMark val="none"/>
        <c:minorTickMark val="none"/>
        <c:tickLblPos val="none"/>
        <c:crossAx val="158718592"/>
        <c:crosses val="autoZero"/>
        <c:auto val="1"/>
        <c:lblOffset val="100"/>
        <c:baseTimeUnit val="years"/>
      </c:dateAx>
      <c:valAx>
        <c:axId val="1587185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871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115.76</c:v>
                </c:pt>
                <c:pt idx="1">
                  <c:v>118.41</c:v>
                </c:pt>
                <c:pt idx="2">
                  <c:v>120.72</c:v>
                </c:pt>
                <c:pt idx="3">
                  <c:v>118.3</c:v>
                </c:pt>
                <c:pt idx="4">
                  <c:v>118.55</c:v>
                </c:pt>
              </c:numCache>
            </c:numRef>
          </c:val>
        </c:ser>
        <c:dLbls>
          <c:showLegendKey val="0"/>
          <c:showVal val="0"/>
          <c:showCatName val="0"/>
          <c:showSerName val="0"/>
          <c:showPercent val="0"/>
          <c:showBubbleSize val="0"/>
        </c:dLbls>
        <c:gapWidth val="150"/>
        <c:axId val="161001856"/>
        <c:axId val="16100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100.27</c:v>
                </c:pt>
                <c:pt idx="2">
                  <c:v>99.46</c:v>
                </c:pt>
                <c:pt idx="3">
                  <c:v>105.21</c:v>
                </c:pt>
                <c:pt idx="4">
                  <c:v>105.71</c:v>
                </c:pt>
              </c:numCache>
            </c:numRef>
          </c:val>
          <c:smooth val="0"/>
        </c:ser>
        <c:dLbls>
          <c:showLegendKey val="0"/>
          <c:showVal val="0"/>
          <c:showCatName val="0"/>
          <c:showSerName val="0"/>
          <c:showPercent val="0"/>
          <c:showBubbleSize val="0"/>
        </c:dLbls>
        <c:marker val="1"/>
        <c:smooth val="0"/>
        <c:axId val="161001856"/>
        <c:axId val="161003776"/>
      </c:lineChart>
      <c:dateAx>
        <c:axId val="161001856"/>
        <c:scaling>
          <c:orientation val="minMax"/>
        </c:scaling>
        <c:delete val="1"/>
        <c:axPos val="b"/>
        <c:numFmt formatCode="ge" sourceLinked="1"/>
        <c:majorTickMark val="none"/>
        <c:minorTickMark val="none"/>
        <c:tickLblPos val="none"/>
        <c:crossAx val="161003776"/>
        <c:crosses val="autoZero"/>
        <c:auto val="1"/>
        <c:lblOffset val="100"/>
        <c:baseTimeUnit val="years"/>
      </c:dateAx>
      <c:valAx>
        <c:axId val="16100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00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158.69999999999999</c:v>
                </c:pt>
                <c:pt idx="1">
                  <c:v>154.63</c:v>
                </c:pt>
                <c:pt idx="2">
                  <c:v>151.44</c:v>
                </c:pt>
                <c:pt idx="3">
                  <c:v>154.54</c:v>
                </c:pt>
                <c:pt idx="4">
                  <c:v>154.47999999999999</c:v>
                </c:pt>
              </c:numCache>
            </c:numRef>
          </c:val>
        </c:ser>
        <c:dLbls>
          <c:showLegendKey val="0"/>
          <c:showVal val="0"/>
          <c:showCatName val="0"/>
          <c:showSerName val="0"/>
          <c:showPercent val="0"/>
          <c:showBubbleSize val="0"/>
        </c:dLbls>
        <c:gapWidth val="150"/>
        <c:axId val="161029504"/>
        <c:axId val="161035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169.62</c:v>
                </c:pt>
                <c:pt idx="2">
                  <c:v>171.78</c:v>
                </c:pt>
                <c:pt idx="3">
                  <c:v>162.59</c:v>
                </c:pt>
                <c:pt idx="4">
                  <c:v>162.15</c:v>
                </c:pt>
              </c:numCache>
            </c:numRef>
          </c:val>
          <c:smooth val="0"/>
        </c:ser>
        <c:dLbls>
          <c:showLegendKey val="0"/>
          <c:showVal val="0"/>
          <c:showCatName val="0"/>
          <c:showSerName val="0"/>
          <c:showPercent val="0"/>
          <c:showBubbleSize val="0"/>
        </c:dLbls>
        <c:marker val="1"/>
        <c:smooth val="0"/>
        <c:axId val="161029504"/>
        <c:axId val="161035776"/>
      </c:lineChart>
      <c:dateAx>
        <c:axId val="161029504"/>
        <c:scaling>
          <c:orientation val="minMax"/>
        </c:scaling>
        <c:delete val="1"/>
        <c:axPos val="b"/>
        <c:numFmt formatCode="ge" sourceLinked="1"/>
        <c:majorTickMark val="none"/>
        <c:minorTickMark val="none"/>
        <c:tickLblPos val="none"/>
        <c:crossAx val="161035776"/>
        <c:crosses val="autoZero"/>
        <c:auto val="1"/>
        <c:lblOffset val="100"/>
        <c:baseTimeUnit val="years"/>
      </c:dateAx>
      <c:valAx>
        <c:axId val="16103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02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愛媛県　四国中央市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A4</v>
      </c>
      <c r="AA8" s="53"/>
      <c r="AB8" s="53"/>
      <c r="AC8" s="53"/>
      <c r="AD8" s="53"/>
      <c r="AE8" s="53"/>
      <c r="AF8" s="53"/>
      <c r="AG8" s="54"/>
      <c r="AH8" s="3"/>
      <c r="AI8" s="55">
        <f>データ!Q6</f>
        <v>90242</v>
      </c>
      <c r="AJ8" s="56"/>
      <c r="AK8" s="56"/>
      <c r="AL8" s="56"/>
      <c r="AM8" s="56"/>
      <c r="AN8" s="56"/>
      <c r="AO8" s="56"/>
      <c r="AP8" s="57"/>
      <c r="AQ8" s="47">
        <f>データ!R6</f>
        <v>421.24</v>
      </c>
      <c r="AR8" s="47"/>
      <c r="AS8" s="47"/>
      <c r="AT8" s="47"/>
      <c r="AU8" s="47"/>
      <c r="AV8" s="47"/>
      <c r="AW8" s="47"/>
      <c r="AX8" s="47"/>
      <c r="AY8" s="47">
        <f>データ!S6</f>
        <v>214.23</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59.7</v>
      </c>
      <c r="K10" s="47"/>
      <c r="L10" s="47"/>
      <c r="M10" s="47"/>
      <c r="N10" s="47"/>
      <c r="O10" s="47"/>
      <c r="P10" s="47"/>
      <c r="Q10" s="47"/>
      <c r="R10" s="47">
        <f>データ!O6</f>
        <v>87.42</v>
      </c>
      <c r="S10" s="47"/>
      <c r="T10" s="47"/>
      <c r="U10" s="47"/>
      <c r="V10" s="47"/>
      <c r="W10" s="47"/>
      <c r="X10" s="47"/>
      <c r="Y10" s="47"/>
      <c r="Z10" s="78">
        <f>データ!P6</f>
        <v>3240</v>
      </c>
      <c r="AA10" s="78"/>
      <c r="AB10" s="78"/>
      <c r="AC10" s="78"/>
      <c r="AD10" s="78"/>
      <c r="AE10" s="78"/>
      <c r="AF10" s="78"/>
      <c r="AG10" s="78"/>
      <c r="AH10" s="2"/>
      <c r="AI10" s="78">
        <f>データ!T6</f>
        <v>78594</v>
      </c>
      <c r="AJ10" s="78"/>
      <c r="AK10" s="78"/>
      <c r="AL10" s="78"/>
      <c r="AM10" s="78"/>
      <c r="AN10" s="78"/>
      <c r="AO10" s="78"/>
      <c r="AP10" s="78"/>
      <c r="AQ10" s="47">
        <f>データ!U6</f>
        <v>54.39</v>
      </c>
      <c r="AR10" s="47"/>
      <c r="AS10" s="47"/>
      <c r="AT10" s="47"/>
      <c r="AU10" s="47"/>
      <c r="AV10" s="47"/>
      <c r="AW10" s="47"/>
      <c r="AX10" s="47"/>
      <c r="AY10" s="47">
        <f>データ!V6</f>
        <v>1445.01</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105</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382132</v>
      </c>
      <c r="D6" s="31">
        <f t="shared" si="3"/>
        <v>46</v>
      </c>
      <c r="E6" s="31">
        <f t="shared" si="3"/>
        <v>1</v>
      </c>
      <c r="F6" s="31">
        <f t="shared" si="3"/>
        <v>0</v>
      </c>
      <c r="G6" s="31">
        <f t="shared" si="3"/>
        <v>1</v>
      </c>
      <c r="H6" s="31" t="str">
        <f t="shared" si="3"/>
        <v>愛媛県　四国中央市</v>
      </c>
      <c r="I6" s="31" t="str">
        <f t="shared" si="3"/>
        <v>法適用</v>
      </c>
      <c r="J6" s="31" t="str">
        <f t="shared" si="3"/>
        <v>水道事業</v>
      </c>
      <c r="K6" s="31" t="str">
        <f t="shared" si="3"/>
        <v>末端給水事業</v>
      </c>
      <c r="L6" s="31" t="str">
        <f t="shared" si="3"/>
        <v>A4</v>
      </c>
      <c r="M6" s="32" t="str">
        <f t="shared" si="3"/>
        <v>-</v>
      </c>
      <c r="N6" s="32">
        <f t="shared" si="3"/>
        <v>59.7</v>
      </c>
      <c r="O6" s="32">
        <f t="shared" si="3"/>
        <v>87.42</v>
      </c>
      <c r="P6" s="32">
        <f t="shared" si="3"/>
        <v>3240</v>
      </c>
      <c r="Q6" s="32">
        <f t="shared" si="3"/>
        <v>90242</v>
      </c>
      <c r="R6" s="32">
        <f t="shared" si="3"/>
        <v>421.24</v>
      </c>
      <c r="S6" s="32">
        <f t="shared" si="3"/>
        <v>214.23</v>
      </c>
      <c r="T6" s="32">
        <f t="shared" si="3"/>
        <v>78594</v>
      </c>
      <c r="U6" s="32">
        <f t="shared" si="3"/>
        <v>54.39</v>
      </c>
      <c r="V6" s="32">
        <f t="shared" si="3"/>
        <v>1445.01</v>
      </c>
      <c r="W6" s="33">
        <f>IF(W7="",NA(),W7)</f>
        <v>121.89</v>
      </c>
      <c r="X6" s="33">
        <f t="shared" ref="X6:AF6" si="4">IF(X7="",NA(),X7)</f>
        <v>125.84</v>
      </c>
      <c r="Y6" s="33">
        <f t="shared" si="4"/>
        <v>126.88</v>
      </c>
      <c r="Z6" s="33">
        <f t="shared" si="4"/>
        <v>121.44</v>
      </c>
      <c r="AA6" s="33">
        <f t="shared" si="4"/>
        <v>121.09</v>
      </c>
      <c r="AB6" s="33">
        <f t="shared" si="4"/>
        <v>107.68</v>
      </c>
      <c r="AC6" s="33">
        <f t="shared" si="4"/>
        <v>108.24</v>
      </c>
      <c r="AD6" s="33">
        <f t="shared" si="4"/>
        <v>107.8</v>
      </c>
      <c r="AE6" s="33">
        <f t="shared" si="4"/>
        <v>111.96</v>
      </c>
      <c r="AF6" s="33">
        <f t="shared" si="4"/>
        <v>112.69</v>
      </c>
      <c r="AG6" s="32" t="str">
        <f>IF(AG7="","",IF(AG7="-","【-】","【"&amp;SUBSTITUTE(TEXT(AG7,"#,##0.00"),"-","△")&amp;"】"))</f>
        <v>【113.56】</v>
      </c>
      <c r="AH6" s="32">
        <f>IF(AH7="",NA(),AH7)</f>
        <v>0</v>
      </c>
      <c r="AI6" s="32">
        <f t="shared" ref="AI6:AQ6" si="5">IF(AI7="",NA(),AI7)</f>
        <v>0</v>
      </c>
      <c r="AJ6" s="32">
        <f t="shared" si="5"/>
        <v>0</v>
      </c>
      <c r="AK6" s="32">
        <f t="shared" si="5"/>
        <v>0</v>
      </c>
      <c r="AL6" s="32">
        <f t="shared" si="5"/>
        <v>0</v>
      </c>
      <c r="AM6" s="33">
        <f t="shared" si="5"/>
        <v>4.67</v>
      </c>
      <c r="AN6" s="33">
        <f t="shared" si="5"/>
        <v>4.46</v>
      </c>
      <c r="AO6" s="33">
        <f t="shared" si="5"/>
        <v>4.3899999999999997</v>
      </c>
      <c r="AP6" s="33">
        <f t="shared" si="5"/>
        <v>0.41</v>
      </c>
      <c r="AQ6" s="33">
        <f t="shared" si="5"/>
        <v>0.54</v>
      </c>
      <c r="AR6" s="32" t="str">
        <f>IF(AR7="","",IF(AR7="-","【-】","【"&amp;SUBSTITUTE(TEXT(AR7,"#,##0.00"),"-","△")&amp;"】"))</f>
        <v>【0.87】</v>
      </c>
      <c r="AS6" s="33">
        <f>IF(AS7="",NA(),AS7)</f>
        <v>1098.73</v>
      </c>
      <c r="AT6" s="33">
        <f t="shared" ref="AT6:BB6" si="6">IF(AT7="",NA(),AT7)</f>
        <v>1397.42</v>
      </c>
      <c r="AU6" s="33">
        <f t="shared" si="6"/>
        <v>1229.5899999999999</v>
      </c>
      <c r="AV6" s="33">
        <f t="shared" si="6"/>
        <v>221.39</v>
      </c>
      <c r="AW6" s="33">
        <f t="shared" si="6"/>
        <v>177.88</v>
      </c>
      <c r="AX6" s="33">
        <f t="shared" si="6"/>
        <v>695.41</v>
      </c>
      <c r="AY6" s="33">
        <f t="shared" si="6"/>
        <v>701</v>
      </c>
      <c r="AZ6" s="33">
        <f t="shared" si="6"/>
        <v>739.59</v>
      </c>
      <c r="BA6" s="33">
        <f t="shared" si="6"/>
        <v>335.95</v>
      </c>
      <c r="BB6" s="33">
        <f t="shared" si="6"/>
        <v>346.59</v>
      </c>
      <c r="BC6" s="32" t="str">
        <f>IF(BC7="","",IF(BC7="-","【-】","【"&amp;SUBSTITUTE(TEXT(BC7,"#,##0.00"),"-","△")&amp;"】"))</f>
        <v>【262.74】</v>
      </c>
      <c r="BD6" s="33">
        <f>IF(BD7="",NA(),BD7)</f>
        <v>524.16</v>
      </c>
      <c r="BE6" s="33">
        <f t="shared" ref="BE6:BM6" si="7">IF(BE7="",NA(),BE7)</f>
        <v>489.81</v>
      </c>
      <c r="BF6" s="33">
        <f t="shared" si="7"/>
        <v>455.05</v>
      </c>
      <c r="BG6" s="33">
        <f t="shared" si="7"/>
        <v>437.83</v>
      </c>
      <c r="BH6" s="33">
        <f t="shared" si="7"/>
        <v>456.83</v>
      </c>
      <c r="BI6" s="33">
        <f t="shared" si="7"/>
        <v>343.45</v>
      </c>
      <c r="BJ6" s="33">
        <f t="shared" si="7"/>
        <v>330.99</v>
      </c>
      <c r="BK6" s="33">
        <f t="shared" si="7"/>
        <v>324.08999999999997</v>
      </c>
      <c r="BL6" s="33">
        <f t="shared" si="7"/>
        <v>319.82</v>
      </c>
      <c r="BM6" s="33">
        <f t="shared" si="7"/>
        <v>312.02999999999997</v>
      </c>
      <c r="BN6" s="32" t="str">
        <f>IF(BN7="","",IF(BN7="-","【-】","【"&amp;SUBSTITUTE(TEXT(BN7,"#,##0.00"),"-","△")&amp;"】"))</f>
        <v>【276.38】</v>
      </c>
      <c r="BO6" s="33">
        <f>IF(BO7="",NA(),BO7)</f>
        <v>115.76</v>
      </c>
      <c r="BP6" s="33">
        <f t="shared" ref="BP6:BX6" si="8">IF(BP7="",NA(),BP7)</f>
        <v>118.41</v>
      </c>
      <c r="BQ6" s="33">
        <f t="shared" si="8"/>
        <v>120.72</v>
      </c>
      <c r="BR6" s="33">
        <f t="shared" si="8"/>
        <v>118.3</v>
      </c>
      <c r="BS6" s="33">
        <f t="shared" si="8"/>
        <v>118.55</v>
      </c>
      <c r="BT6" s="33">
        <f t="shared" si="8"/>
        <v>99.61</v>
      </c>
      <c r="BU6" s="33">
        <f t="shared" si="8"/>
        <v>100.27</v>
      </c>
      <c r="BV6" s="33">
        <f t="shared" si="8"/>
        <v>99.46</v>
      </c>
      <c r="BW6" s="33">
        <f t="shared" si="8"/>
        <v>105.21</v>
      </c>
      <c r="BX6" s="33">
        <f t="shared" si="8"/>
        <v>105.71</v>
      </c>
      <c r="BY6" s="32" t="str">
        <f>IF(BY7="","",IF(BY7="-","【-】","【"&amp;SUBSTITUTE(TEXT(BY7,"#,##0.00"),"-","△")&amp;"】"))</f>
        <v>【104.99】</v>
      </c>
      <c r="BZ6" s="33">
        <f>IF(BZ7="",NA(),BZ7)</f>
        <v>158.69999999999999</v>
      </c>
      <c r="CA6" s="33">
        <f t="shared" ref="CA6:CI6" si="9">IF(CA7="",NA(),CA7)</f>
        <v>154.63</v>
      </c>
      <c r="CB6" s="33">
        <f t="shared" si="9"/>
        <v>151.44</v>
      </c>
      <c r="CC6" s="33">
        <f t="shared" si="9"/>
        <v>154.54</v>
      </c>
      <c r="CD6" s="33">
        <f t="shared" si="9"/>
        <v>154.47999999999999</v>
      </c>
      <c r="CE6" s="33">
        <f t="shared" si="9"/>
        <v>169.59</v>
      </c>
      <c r="CF6" s="33">
        <f t="shared" si="9"/>
        <v>169.62</v>
      </c>
      <c r="CG6" s="33">
        <f t="shared" si="9"/>
        <v>171.78</v>
      </c>
      <c r="CH6" s="33">
        <f t="shared" si="9"/>
        <v>162.59</v>
      </c>
      <c r="CI6" s="33">
        <f t="shared" si="9"/>
        <v>162.15</v>
      </c>
      <c r="CJ6" s="32" t="str">
        <f>IF(CJ7="","",IF(CJ7="-","【-】","【"&amp;SUBSTITUTE(TEXT(CJ7,"#,##0.00"),"-","△")&amp;"】"))</f>
        <v>【163.72】</v>
      </c>
      <c r="CK6" s="33">
        <f>IF(CK7="",NA(),CK7)</f>
        <v>53.61</v>
      </c>
      <c r="CL6" s="33">
        <f t="shared" ref="CL6:CT6" si="10">IF(CL7="",NA(),CL7)</f>
        <v>52.82</v>
      </c>
      <c r="CM6" s="33">
        <f t="shared" si="10"/>
        <v>52.88</v>
      </c>
      <c r="CN6" s="33">
        <f t="shared" si="10"/>
        <v>51.78</v>
      </c>
      <c r="CO6" s="33">
        <f t="shared" si="10"/>
        <v>51.3</v>
      </c>
      <c r="CP6" s="33">
        <f t="shared" si="10"/>
        <v>60.04</v>
      </c>
      <c r="CQ6" s="33">
        <f t="shared" si="10"/>
        <v>59.88</v>
      </c>
      <c r="CR6" s="33">
        <f t="shared" si="10"/>
        <v>59.68</v>
      </c>
      <c r="CS6" s="33">
        <f t="shared" si="10"/>
        <v>59.17</v>
      </c>
      <c r="CT6" s="33">
        <f t="shared" si="10"/>
        <v>59.34</v>
      </c>
      <c r="CU6" s="32" t="str">
        <f>IF(CU7="","",IF(CU7="-","【-】","【"&amp;SUBSTITUTE(TEXT(CU7,"#,##0.00"),"-","△")&amp;"】"))</f>
        <v>【59.76】</v>
      </c>
      <c r="CV6" s="33">
        <f>IF(CV7="",NA(),CV7)</f>
        <v>84.66</v>
      </c>
      <c r="CW6" s="33">
        <f t="shared" ref="CW6:DE6" si="11">IF(CW7="",NA(),CW7)</f>
        <v>85.28</v>
      </c>
      <c r="CX6" s="33">
        <f t="shared" si="11"/>
        <v>84.76</v>
      </c>
      <c r="CY6" s="33">
        <f t="shared" si="11"/>
        <v>84</v>
      </c>
      <c r="CZ6" s="33">
        <f t="shared" si="11"/>
        <v>83.65</v>
      </c>
      <c r="DA6" s="33">
        <f t="shared" si="11"/>
        <v>87.33</v>
      </c>
      <c r="DB6" s="33">
        <f t="shared" si="11"/>
        <v>87.65</v>
      </c>
      <c r="DC6" s="33">
        <f t="shared" si="11"/>
        <v>87.63</v>
      </c>
      <c r="DD6" s="33">
        <f t="shared" si="11"/>
        <v>87.6</v>
      </c>
      <c r="DE6" s="33">
        <f t="shared" si="11"/>
        <v>87.74</v>
      </c>
      <c r="DF6" s="32" t="str">
        <f>IF(DF7="","",IF(DF7="-","【-】","【"&amp;SUBSTITUTE(TEXT(DF7,"#,##0.00"),"-","△")&amp;"】"))</f>
        <v>【89.95】</v>
      </c>
      <c r="DG6" s="33">
        <f>IF(DG7="",NA(),DG7)</f>
        <v>55.26</v>
      </c>
      <c r="DH6" s="33">
        <f t="shared" ref="DH6:DP6" si="12">IF(DH7="",NA(),DH7)</f>
        <v>55.83</v>
      </c>
      <c r="DI6" s="33">
        <f t="shared" si="12"/>
        <v>56.53</v>
      </c>
      <c r="DJ6" s="33">
        <f t="shared" si="12"/>
        <v>57.45</v>
      </c>
      <c r="DK6" s="33">
        <f t="shared" si="12"/>
        <v>56.19</v>
      </c>
      <c r="DL6" s="33">
        <f t="shared" si="12"/>
        <v>37.71</v>
      </c>
      <c r="DM6" s="33">
        <f t="shared" si="12"/>
        <v>38.69</v>
      </c>
      <c r="DN6" s="33">
        <f t="shared" si="12"/>
        <v>39.65</v>
      </c>
      <c r="DO6" s="33">
        <f t="shared" si="12"/>
        <v>45.25</v>
      </c>
      <c r="DP6" s="33">
        <f t="shared" si="12"/>
        <v>46.27</v>
      </c>
      <c r="DQ6" s="32" t="str">
        <f>IF(DQ7="","",IF(DQ7="-","【-】","【"&amp;SUBSTITUTE(TEXT(DQ7,"#,##0.00"),"-","△")&amp;"】"))</f>
        <v>【47.18】</v>
      </c>
      <c r="DR6" s="33">
        <f>IF(DR7="",NA(),DR7)</f>
        <v>2.91</v>
      </c>
      <c r="DS6" s="33">
        <f t="shared" ref="DS6:EA6" si="13">IF(DS7="",NA(),DS7)</f>
        <v>3.13</v>
      </c>
      <c r="DT6" s="33">
        <f t="shared" si="13"/>
        <v>3.45</v>
      </c>
      <c r="DU6" s="33">
        <f t="shared" si="13"/>
        <v>7.92</v>
      </c>
      <c r="DV6" s="33">
        <f t="shared" si="13"/>
        <v>7.99</v>
      </c>
      <c r="DW6" s="33">
        <f t="shared" si="13"/>
        <v>7.67</v>
      </c>
      <c r="DX6" s="33">
        <f t="shared" si="13"/>
        <v>8.4</v>
      </c>
      <c r="DY6" s="33">
        <f t="shared" si="13"/>
        <v>9.7100000000000009</v>
      </c>
      <c r="DZ6" s="33">
        <f t="shared" si="13"/>
        <v>10.71</v>
      </c>
      <c r="EA6" s="33">
        <f t="shared" si="13"/>
        <v>10.93</v>
      </c>
      <c r="EB6" s="32" t="str">
        <f>IF(EB7="","",IF(EB7="-","【-】","【"&amp;SUBSTITUTE(TEXT(EB7,"#,##0.00"),"-","△")&amp;"】"))</f>
        <v>【13.18】</v>
      </c>
      <c r="EC6" s="33">
        <f>IF(EC7="",NA(),EC7)</f>
        <v>0.28999999999999998</v>
      </c>
      <c r="ED6" s="33">
        <f t="shared" ref="ED6:EL6" si="14">IF(ED7="",NA(),ED7)</f>
        <v>0.36</v>
      </c>
      <c r="EE6" s="33">
        <f t="shared" si="14"/>
        <v>0.49</v>
      </c>
      <c r="EF6" s="33">
        <f t="shared" si="14"/>
        <v>0.34</v>
      </c>
      <c r="EG6" s="33">
        <f t="shared" si="14"/>
        <v>1.05</v>
      </c>
      <c r="EH6" s="33">
        <f t="shared" si="14"/>
        <v>0.84</v>
      </c>
      <c r="EI6" s="33">
        <f t="shared" si="14"/>
        <v>0.78</v>
      </c>
      <c r="EJ6" s="33">
        <f t="shared" si="14"/>
        <v>0.83</v>
      </c>
      <c r="EK6" s="33">
        <f t="shared" si="14"/>
        <v>0.72</v>
      </c>
      <c r="EL6" s="33">
        <f t="shared" si="14"/>
        <v>0.71</v>
      </c>
      <c r="EM6" s="32" t="str">
        <f>IF(EM7="","",IF(EM7="-","【-】","【"&amp;SUBSTITUTE(TEXT(EM7,"#,##0.00"),"-","△")&amp;"】"))</f>
        <v>【0.85】</v>
      </c>
    </row>
    <row r="7" spans="1:143" s="34" customFormat="1">
      <c r="A7" s="26"/>
      <c r="B7" s="35">
        <v>2015</v>
      </c>
      <c r="C7" s="35">
        <v>382132</v>
      </c>
      <c r="D7" s="35">
        <v>46</v>
      </c>
      <c r="E7" s="35">
        <v>1</v>
      </c>
      <c r="F7" s="35">
        <v>0</v>
      </c>
      <c r="G7" s="35">
        <v>1</v>
      </c>
      <c r="H7" s="35" t="s">
        <v>93</v>
      </c>
      <c r="I7" s="35" t="s">
        <v>94</v>
      </c>
      <c r="J7" s="35" t="s">
        <v>95</v>
      </c>
      <c r="K7" s="35" t="s">
        <v>96</v>
      </c>
      <c r="L7" s="35" t="s">
        <v>97</v>
      </c>
      <c r="M7" s="36" t="s">
        <v>98</v>
      </c>
      <c r="N7" s="36">
        <v>59.7</v>
      </c>
      <c r="O7" s="36">
        <v>87.42</v>
      </c>
      <c r="P7" s="36">
        <v>3240</v>
      </c>
      <c r="Q7" s="36">
        <v>90242</v>
      </c>
      <c r="R7" s="36">
        <v>421.24</v>
      </c>
      <c r="S7" s="36">
        <v>214.23</v>
      </c>
      <c r="T7" s="36">
        <v>78594</v>
      </c>
      <c r="U7" s="36">
        <v>54.39</v>
      </c>
      <c r="V7" s="36">
        <v>1445.01</v>
      </c>
      <c r="W7" s="36">
        <v>121.89</v>
      </c>
      <c r="X7" s="36">
        <v>125.84</v>
      </c>
      <c r="Y7" s="36">
        <v>126.88</v>
      </c>
      <c r="Z7" s="36">
        <v>121.44</v>
      </c>
      <c r="AA7" s="36">
        <v>121.09</v>
      </c>
      <c r="AB7" s="36">
        <v>107.68</v>
      </c>
      <c r="AC7" s="36">
        <v>108.24</v>
      </c>
      <c r="AD7" s="36">
        <v>107.8</v>
      </c>
      <c r="AE7" s="36">
        <v>111.96</v>
      </c>
      <c r="AF7" s="36">
        <v>112.69</v>
      </c>
      <c r="AG7" s="36">
        <v>113.56</v>
      </c>
      <c r="AH7" s="36">
        <v>0</v>
      </c>
      <c r="AI7" s="36">
        <v>0</v>
      </c>
      <c r="AJ7" s="36">
        <v>0</v>
      </c>
      <c r="AK7" s="36">
        <v>0</v>
      </c>
      <c r="AL7" s="36">
        <v>0</v>
      </c>
      <c r="AM7" s="36">
        <v>4.67</v>
      </c>
      <c r="AN7" s="36">
        <v>4.46</v>
      </c>
      <c r="AO7" s="36">
        <v>4.3899999999999997</v>
      </c>
      <c r="AP7" s="36">
        <v>0.41</v>
      </c>
      <c r="AQ7" s="36">
        <v>0.54</v>
      </c>
      <c r="AR7" s="36">
        <v>0.87</v>
      </c>
      <c r="AS7" s="36">
        <v>1098.73</v>
      </c>
      <c r="AT7" s="36">
        <v>1397.42</v>
      </c>
      <c r="AU7" s="36">
        <v>1229.5899999999999</v>
      </c>
      <c r="AV7" s="36">
        <v>221.39</v>
      </c>
      <c r="AW7" s="36">
        <v>177.88</v>
      </c>
      <c r="AX7" s="36">
        <v>695.41</v>
      </c>
      <c r="AY7" s="36">
        <v>701</v>
      </c>
      <c r="AZ7" s="36">
        <v>739.59</v>
      </c>
      <c r="BA7" s="36">
        <v>335.95</v>
      </c>
      <c r="BB7" s="36">
        <v>346.59</v>
      </c>
      <c r="BC7" s="36">
        <v>262.74</v>
      </c>
      <c r="BD7" s="36">
        <v>524.16</v>
      </c>
      <c r="BE7" s="36">
        <v>489.81</v>
      </c>
      <c r="BF7" s="36">
        <v>455.05</v>
      </c>
      <c r="BG7" s="36">
        <v>437.83</v>
      </c>
      <c r="BH7" s="36">
        <v>456.83</v>
      </c>
      <c r="BI7" s="36">
        <v>343.45</v>
      </c>
      <c r="BJ7" s="36">
        <v>330.99</v>
      </c>
      <c r="BK7" s="36">
        <v>324.08999999999997</v>
      </c>
      <c r="BL7" s="36">
        <v>319.82</v>
      </c>
      <c r="BM7" s="36">
        <v>312.02999999999997</v>
      </c>
      <c r="BN7" s="36">
        <v>276.38</v>
      </c>
      <c r="BO7" s="36">
        <v>115.76</v>
      </c>
      <c r="BP7" s="36">
        <v>118.41</v>
      </c>
      <c r="BQ7" s="36">
        <v>120.72</v>
      </c>
      <c r="BR7" s="36">
        <v>118.3</v>
      </c>
      <c r="BS7" s="36">
        <v>118.55</v>
      </c>
      <c r="BT7" s="36">
        <v>99.61</v>
      </c>
      <c r="BU7" s="36">
        <v>100.27</v>
      </c>
      <c r="BV7" s="36">
        <v>99.46</v>
      </c>
      <c r="BW7" s="36">
        <v>105.21</v>
      </c>
      <c r="BX7" s="36">
        <v>105.71</v>
      </c>
      <c r="BY7" s="36">
        <v>104.99</v>
      </c>
      <c r="BZ7" s="36">
        <v>158.69999999999999</v>
      </c>
      <c r="CA7" s="36">
        <v>154.63</v>
      </c>
      <c r="CB7" s="36">
        <v>151.44</v>
      </c>
      <c r="CC7" s="36">
        <v>154.54</v>
      </c>
      <c r="CD7" s="36">
        <v>154.47999999999999</v>
      </c>
      <c r="CE7" s="36">
        <v>169.59</v>
      </c>
      <c r="CF7" s="36">
        <v>169.62</v>
      </c>
      <c r="CG7" s="36">
        <v>171.78</v>
      </c>
      <c r="CH7" s="36">
        <v>162.59</v>
      </c>
      <c r="CI7" s="36">
        <v>162.15</v>
      </c>
      <c r="CJ7" s="36">
        <v>163.72</v>
      </c>
      <c r="CK7" s="36">
        <v>53.61</v>
      </c>
      <c r="CL7" s="36">
        <v>52.82</v>
      </c>
      <c r="CM7" s="36">
        <v>52.88</v>
      </c>
      <c r="CN7" s="36">
        <v>51.78</v>
      </c>
      <c r="CO7" s="36">
        <v>51.3</v>
      </c>
      <c r="CP7" s="36">
        <v>60.04</v>
      </c>
      <c r="CQ7" s="36">
        <v>59.88</v>
      </c>
      <c r="CR7" s="36">
        <v>59.68</v>
      </c>
      <c r="CS7" s="36">
        <v>59.17</v>
      </c>
      <c r="CT7" s="36">
        <v>59.34</v>
      </c>
      <c r="CU7" s="36">
        <v>59.76</v>
      </c>
      <c r="CV7" s="36">
        <v>84.66</v>
      </c>
      <c r="CW7" s="36">
        <v>85.28</v>
      </c>
      <c r="CX7" s="36">
        <v>84.76</v>
      </c>
      <c r="CY7" s="36">
        <v>84</v>
      </c>
      <c r="CZ7" s="36">
        <v>83.65</v>
      </c>
      <c r="DA7" s="36">
        <v>87.33</v>
      </c>
      <c r="DB7" s="36">
        <v>87.65</v>
      </c>
      <c r="DC7" s="36">
        <v>87.63</v>
      </c>
      <c r="DD7" s="36">
        <v>87.6</v>
      </c>
      <c r="DE7" s="36">
        <v>87.74</v>
      </c>
      <c r="DF7" s="36">
        <v>89.95</v>
      </c>
      <c r="DG7" s="36">
        <v>55.26</v>
      </c>
      <c r="DH7" s="36">
        <v>55.83</v>
      </c>
      <c r="DI7" s="36">
        <v>56.53</v>
      </c>
      <c r="DJ7" s="36">
        <v>57.45</v>
      </c>
      <c r="DK7" s="36">
        <v>56.19</v>
      </c>
      <c r="DL7" s="36">
        <v>37.71</v>
      </c>
      <c r="DM7" s="36">
        <v>38.69</v>
      </c>
      <c r="DN7" s="36">
        <v>39.65</v>
      </c>
      <c r="DO7" s="36">
        <v>45.25</v>
      </c>
      <c r="DP7" s="36">
        <v>46.27</v>
      </c>
      <c r="DQ7" s="36">
        <v>47.18</v>
      </c>
      <c r="DR7" s="36">
        <v>2.91</v>
      </c>
      <c r="DS7" s="36">
        <v>3.13</v>
      </c>
      <c r="DT7" s="36">
        <v>3.45</v>
      </c>
      <c r="DU7" s="36">
        <v>7.92</v>
      </c>
      <c r="DV7" s="36">
        <v>7.99</v>
      </c>
      <c r="DW7" s="36">
        <v>7.67</v>
      </c>
      <c r="DX7" s="36">
        <v>8.4</v>
      </c>
      <c r="DY7" s="36">
        <v>9.7100000000000009</v>
      </c>
      <c r="DZ7" s="36">
        <v>10.71</v>
      </c>
      <c r="EA7" s="36">
        <v>10.93</v>
      </c>
      <c r="EB7" s="36">
        <v>13.18</v>
      </c>
      <c r="EC7" s="36">
        <v>0.28999999999999998</v>
      </c>
      <c r="ED7" s="36">
        <v>0.36</v>
      </c>
      <c r="EE7" s="36">
        <v>0.49</v>
      </c>
      <c r="EF7" s="36">
        <v>0.34</v>
      </c>
      <c r="EG7" s="36">
        <v>1.05</v>
      </c>
      <c r="EH7" s="36">
        <v>0.84</v>
      </c>
      <c r="EI7" s="36">
        <v>0.78</v>
      </c>
      <c r="EJ7" s="36">
        <v>0.83</v>
      </c>
      <c r="EK7" s="36">
        <v>0.72</v>
      </c>
      <c r="EL7" s="36">
        <v>0.71</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2017-02-07T01:28:52Z</cp:lastPrinted>
  <dcterms:created xsi:type="dcterms:W3CDTF">2017-02-01T08:48:28Z</dcterms:created>
  <dcterms:modified xsi:type="dcterms:W3CDTF">2017-02-21T02:48:02Z</dcterms:modified>
  <cp:category/>
</cp:coreProperties>
</file>