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AD10" i="4" s="1"/>
  <c r="P6" i="5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B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<sst xmlns="http://schemas.openxmlformats.org/spreadsheetml/2006/main" count="232" uniqueCount="111">
  <si>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</si>
  <si>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</si>
  <si>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</si>
  <si>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</si>
  <si>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</si>
  <si>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</si>
  <si>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</si>
  <si>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</si>
  <si>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</si>
  <si>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</si>
  <si>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</si>
  <si>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</si>
  <si>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</si>
  <si>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</si>
  <si>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</si>
  <si>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</si>
  <si>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</si>
  <si>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</si>
  <si>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</si>
  <si>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</si>
  <si>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</si>
  <si>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</si>
  <si>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</si>
  <si>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</si>
  <si>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</si>
  <si>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</si>
  <si>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</si>
  <si>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</si>
  <si>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</si>
  <si>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</si>
  <si>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</si>
  <si>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</si>
  <si>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</si>
  <si>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</si>
  <si>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</si>
  <si>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</si>
  <si>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</si>
  <si>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</si>
  <si>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</si>
  <si>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</si>
  <si>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</si>
  <si>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</si>
  <si>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</si>
  <si>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</si>
  <si>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</si>
  <si>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</si>
  <si>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</si>
  <si>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</si>
  <si>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</si>
  <si>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</si>
  <si>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</si>
  <si>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</si>
  <si>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</si>
  <si>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</si>
  <si>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</si>
  <si>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</si>
  <si>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</si>
  <si>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</si>
  <si>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</si>
  <si>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</si>
  <si>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</si>
  <si>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</si>
  <si>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</si>
  <si>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</si>
  <si>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</si>
  <si>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</si>
  <si>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</si>
  <si>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</si>
  <si>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</si>
  <si>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</si>
  <si>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</si>
  <si>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</si>
  <si>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</si>
  <si>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</si>
  <si>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</si>
  <si>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</si>
  <si>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</si>
  <si>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</si>
  <si>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</si>
  <si>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</si>
  <si>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</si>
  <si>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</si>
  <si>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</si>
  <si>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</si>
  <si>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</si>
  <si>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</si>
  <si>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</si>
  <si>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</si>
  <si>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</si>
  <si>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</si>
  <si>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</si>
  <si>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</si>
  <si>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</si>
  <si>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</si>
  <si>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</si>
  <si>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</si>
  <si>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愛媛県　伊予市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</si>
  <si>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</si>
  <si>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</si>
  <si>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</si>
  <si>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</si>
  <si>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</si>
  <si>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</si>
  <si>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</si>
  <si>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</si>
  <si>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</si>
  <si>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</si>
  <si>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</si>
  <si>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整備後、５年経過するとブロワーの交換、部品の修繕が発生している状況である。平成２８年度末で整備事業が終了するが、今まで整備した約３３０基の浄化槽の修繕が今後も発生してくる。使用者に対して適正に管理使用するよう啓発活動をし、修繕箇所の軽減に努めていきたい。また、現在も定期的に保守点検を行っているが、それにより、早期修繕に対処し劣化防止に対応する。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セイビ</t>
    </rPh>
    <rPh sb="3" eb="4">
      <t>ゴ</t>
    </rPh>
    <rPh sb="6" eb="7">
      <t>ネン</t>
    </rPh>
    <rPh sb="7" eb="9">
      <t>ケイカ</t>
    </rPh>
    <rPh sb="17" eb="19">
      <t>コウカン</t>
    </rPh>
    <rPh sb="20" eb="22">
      <t>ブヒン</t>
    </rPh>
    <rPh sb="23" eb="25">
      <t>シュウゼン</t>
    </rPh>
    <rPh sb="26" eb="28">
      <t>ハッセイ</t>
    </rPh>
    <rPh sb="32" eb="34">
      <t>ジョウキョウ</t>
    </rPh>
    <rPh sb="38" eb="40">
      <t>ヘイセイ</t>
    </rPh>
    <rPh sb="42" eb="45">
      <t>ネンドマツ</t>
    </rPh>
    <rPh sb="46" eb="48">
      <t>セイビ</t>
    </rPh>
    <rPh sb="48" eb="50">
      <t>ジギョウ</t>
    </rPh>
    <rPh sb="51" eb="53">
      <t>シュウリョウ</t>
    </rPh>
    <rPh sb="57" eb="58">
      <t>イマ</t>
    </rPh>
    <rPh sb="60" eb="62">
      <t>セイビ</t>
    </rPh>
    <rPh sb="64" eb="65">
      <t>ヤク</t>
    </rPh>
    <rPh sb="68" eb="69">
      <t>キ</t>
    </rPh>
    <rPh sb="70" eb="72">
      <t>ジョウカ</t>
    </rPh>
    <rPh sb="72" eb="73">
      <t>ソウ</t>
    </rPh>
    <rPh sb="74" eb="76">
      <t>シュウゼン</t>
    </rPh>
    <rPh sb="77" eb="79">
      <t>コンゴ</t>
    </rPh>
    <rPh sb="80" eb="82">
      <t>ハッセイ</t>
    </rPh>
    <rPh sb="87" eb="90">
      <t>シヨウシャ</t>
    </rPh>
    <rPh sb="91" eb="92">
      <t>タイ</t>
    </rPh>
    <rPh sb="94" eb="96">
      <t>テキセイ</t>
    </rPh>
    <rPh sb="97" eb="99">
      <t>カンリ</t>
    </rPh>
    <rPh sb="99" eb="101">
      <t>シヨウ</t>
    </rPh>
    <rPh sb="105" eb="107">
      <t>ケイハツ</t>
    </rPh>
    <rPh sb="107" eb="109">
      <t>カツドウ</t>
    </rPh>
    <rPh sb="112" eb="114">
      <t>シュウゼン</t>
    </rPh>
    <rPh sb="114" eb="116">
      <t>カショ</t>
    </rPh>
    <rPh sb="117" eb="119">
      <t>ケイゲン</t>
    </rPh>
    <rPh sb="120" eb="121">
      <t>ツト</t>
    </rPh>
    <rPh sb="131" eb="133">
      <t>ゲンザイ</t>
    </rPh>
    <rPh sb="134" eb="137">
      <t>テイキテキ</t>
    </rPh>
    <rPh sb="138" eb="140">
      <t>ホシュ</t>
    </rPh>
    <rPh sb="140" eb="142">
      <t>テンケン</t>
    </rPh>
    <rPh sb="143" eb="144">
      <t>オコナ</t>
    </rPh>
    <rPh sb="156" eb="158">
      <t>ソウキ</t>
    </rPh>
    <rPh sb="158" eb="160">
      <t>シュウゼン</t>
    </rPh>
    <rPh sb="161" eb="163">
      <t>タイショ</t>
    </rPh>
    <rPh sb="164" eb="166">
      <t>レッカ</t>
    </rPh>
    <rPh sb="166" eb="168">
      <t>ボウシ</t>
    </rPh>
    <rPh sb="169" eb="171">
      <t>タイオウ</t>
    </rPh>
    <phoneticPr fontId="4"/>
  </si>
  <si>
    <t>　現状では適切な水準の料金収入とはいえないが、平成２８年度末で整備事業が終了するため、企業債の借入は発生しないので、経営は徐々に良好な方向に向かっていくと思われる。しかし、使用料の認定方法が使用者の世帯人数によるため、少子高齢化に伴う人口減少により料金収入の減少が発生する。維持管理の経費縮減を図り、総合的に検討し、適正化に努めていく必要がある。</t>
    <rPh sb="1" eb="3">
      <t>ゲンジョウ</t>
    </rPh>
    <rPh sb="5" eb="7">
      <t>テキセツ</t>
    </rPh>
    <rPh sb="8" eb="10">
      <t>スイジュン</t>
    </rPh>
    <rPh sb="11" eb="13">
      <t>リョウキン</t>
    </rPh>
    <rPh sb="13" eb="15">
      <t>シュウニュウ</t>
    </rPh>
    <rPh sb="23" eb="25">
      <t>ヘイセイ</t>
    </rPh>
    <rPh sb="27" eb="29">
      <t>ネンド</t>
    </rPh>
    <rPh sb="29" eb="30">
      <t>マツ</t>
    </rPh>
    <rPh sb="31" eb="33">
      <t>セイビ</t>
    </rPh>
    <rPh sb="33" eb="35">
      <t>ジギョウ</t>
    </rPh>
    <rPh sb="36" eb="38">
      <t>シュウリョウ</t>
    </rPh>
    <rPh sb="43" eb="45">
      <t>キギョウ</t>
    </rPh>
    <rPh sb="90" eb="92">
      <t>ニンテイ</t>
    </rPh>
    <rPh sb="92" eb="94">
      <t>ホウホウ</t>
    </rPh>
    <rPh sb="95" eb="98">
      <t>シヨウシャ</t>
    </rPh>
    <rPh sb="99" eb="101">
      <t>セタイ</t>
    </rPh>
    <rPh sb="101" eb="103">
      <t>ニンズウ</t>
    </rPh>
    <rPh sb="109" eb="111">
      <t>ショウシ</t>
    </rPh>
    <rPh sb="111" eb="114">
      <t>コウレイカ</t>
    </rPh>
    <rPh sb="115" eb="116">
      <t>トモナ</t>
    </rPh>
    <rPh sb="117" eb="119">
      <t>ジンコウ</t>
    </rPh>
    <rPh sb="119" eb="121">
      <t>ゲンショウ</t>
    </rPh>
    <rPh sb="126" eb="128">
      <t>シュウニュウ</t>
    </rPh>
    <rPh sb="129" eb="131">
      <t>ゲンショウ</t>
    </rPh>
    <rPh sb="132" eb="134">
      <t>ハッセイ</t>
    </rPh>
    <rPh sb="137" eb="139">
      <t>イジ</t>
    </rPh>
    <rPh sb="139" eb="141">
      <t>カンリ</t>
    </rPh>
    <phoneticPr fontId="4"/>
  </si>
  <si>
    <t>　企業債残高対事業規模比率は類似団体に比べて高い状況であるが、浄化槽市町村整備事業は、平成２８年度末で終了するため、今後企業債の借入れは発生しないため、徐々に減少していく状態である。
　しかし、経費回収率は類似団体より低く、汚水処理原価は高い状況である。今後も維持管理に係る修繕費、保守点検料、及び事務人件費が引き続き発生し、これは、使用料の収入により賄わなければならないので、現在の状況では使用料改正の検討の必要があるが、下水道使用料等の使用料と比較し割高なため、当初からの料金に据え置いている状態である。維持管理費の経費縮減を図り、総合的に検討し、適正化に努める必要がある。
　</t>
    <rPh sb="14" eb="16">
      <t>ルイジ</t>
    </rPh>
    <rPh sb="16" eb="18">
      <t>ダンタイ</t>
    </rPh>
    <rPh sb="19" eb="20">
      <t>クラ</t>
    </rPh>
    <rPh sb="22" eb="23">
      <t>タカ</t>
    </rPh>
    <rPh sb="24" eb="26">
      <t>ジョウキョウ</t>
    </rPh>
    <rPh sb="31" eb="33">
      <t>ジョウカ</t>
    </rPh>
    <rPh sb="33" eb="34">
      <t>ソウ</t>
    </rPh>
    <rPh sb="34" eb="37">
      <t>シチョウソン</t>
    </rPh>
    <rPh sb="37" eb="39">
      <t>セイビ</t>
    </rPh>
    <rPh sb="39" eb="41">
      <t>ジギョウ</t>
    </rPh>
    <rPh sb="43" eb="45">
      <t>ヘイセイ</t>
    </rPh>
    <rPh sb="47" eb="49">
      <t>ネンド</t>
    </rPh>
    <rPh sb="49" eb="50">
      <t>マツ</t>
    </rPh>
    <rPh sb="51" eb="53">
      <t>シュウリョウ</t>
    </rPh>
    <rPh sb="58" eb="60">
      <t>コンゴ</t>
    </rPh>
    <rPh sb="64" eb="66">
      <t>カリイ</t>
    </rPh>
    <rPh sb="68" eb="70">
      <t>ハッセイ</t>
    </rPh>
    <rPh sb="97" eb="99">
      <t>ケイヒ</t>
    </rPh>
    <rPh sb="99" eb="101">
      <t>カイシュウ</t>
    </rPh>
    <rPh sb="101" eb="102">
      <t>リツ</t>
    </rPh>
    <rPh sb="103" eb="105">
      <t>ルイジ</t>
    </rPh>
    <rPh sb="105" eb="107">
      <t>ダンタイ</t>
    </rPh>
    <rPh sb="109" eb="110">
      <t>ヒク</t>
    </rPh>
    <rPh sb="112" eb="114">
      <t>オスイ</t>
    </rPh>
    <rPh sb="114" eb="116">
      <t>ショリ</t>
    </rPh>
    <rPh sb="116" eb="118">
      <t>ゲンカ</t>
    </rPh>
    <rPh sb="119" eb="120">
      <t>タカ</t>
    </rPh>
    <rPh sb="121" eb="123">
      <t>ジョウキョウ</t>
    </rPh>
    <rPh sb="127" eb="129">
      <t>コンゴ</t>
    </rPh>
    <rPh sb="167" eb="170">
      <t>シヨウリョウ</t>
    </rPh>
    <rPh sb="171" eb="173">
      <t>シュウニュウ</t>
    </rPh>
    <rPh sb="176" eb="177">
      <t>マカナ</t>
    </rPh>
    <rPh sb="189" eb="191">
      <t>ゲンザイ</t>
    </rPh>
    <rPh sb="192" eb="194">
      <t>ジョウキョウ</t>
    </rPh>
    <rPh sb="196" eb="199">
      <t>シヨウリョウ</t>
    </rPh>
    <rPh sb="199" eb="201">
      <t>カイセイ</t>
    </rPh>
    <rPh sb="202" eb="204">
      <t>ケントウ</t>
    </rPh>
    <rPh sb="205" eb="207">
      <t>ヒツヨウ</t>
    </rPh>
    <rPh sb="212" eb="215">
      <t>ゲスイドウ</t>
    </rPh>
    <rPh sb="215" eb="218">
      <t>シヨウリョウ</t>
    </rPh>
    <rPh sb="218" eb="219">
      <t>トウ</t>
    </rPh>
    <rPh sb="220" eb="223">
      <t>シヨウリョウ</t>
    </rPh>
    <rPh sb="224" eb="226">
      <t>ヒカク</t>
    </rPh>
    <rPh sb="227" eb="229">
      <t>ワリダカ</t>
    </rPh>
    <rPh sb="233" eb="235">
      <t>トウショ</t>
    </rPh>
    <rPh sb="238" eb="240">
      <t>リョウキン</t>
    </rPh>
    <rPh sb="241" eb="242">
      <t>ス</t>
    </rPh>
    <rPh sb="243" eb="244">
      <t>オ</t>
    </rPh>
    <rPh sb="248" eb="250">
      <t>ジョウタイ</t>
    </rPh>
    <rPh sb="254" eb="256">
      <t>イジ</t>
    </rPh>
    <rPh sb="256" eb="259">
      <t>カンリヒ</t>
    </rPh>
    <rPh sb="260" eb="262">
      <t>ケイヒ</t>
    </rPh>
    <rPh sb="262" eb="264">
      <t>シュクゲン</t>
    </rPh>
    <rPh sb="265" eb="266">
      <t>ハカ</t>
    </rPh>
    <rPh sb="268" eb="271">
      <t>ソウゴウテキ</t>
    </rPh>
    <rPh sb="272" eb="274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</si>
</sst>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77696"/>
        <c:axId val="171287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7696"/>
        <c:axId val="171287680"/>
      </c:lineChart>
      <c:dateAx>
        <c:axId val="17127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287680"/>
        <c:crosses val="autoZero"/>
        <c:auto val="1"/>
        <c:lblOffset val="100"/>
        <c:baseTimeUnit val="years"/>
      </c:dateAx>
      <c:valAx>
        <c:axId val="171287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27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85.1</c:v>
                </c:pt>
                <c:pt idx="1">
                  <c:v>83.61</c:v>
                </c:pt>
                <c:pt idx="2">
                  <c:v>86.24</c:v>
                </c:pt>
                <c:pt idx="3">
                  <c:v>87.06</c:v>
                </c:pt>
                <c:pt idx="4">
                  <c:v>88.97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28192"/>
        <c:axId val="17152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28192"/>
        <c:axId val="171529728"/>
      </c:lineChart>
      <c:dateAx>
        <c:axId val="17152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529728"/>
        <c:crosses val="autoZero"/>
        <c:auto val="1"/>
        <c:lblOffset val="100"/>
        <c:baseTimeUnit val="years"/>
      </c:dateAx>
      <c:valAx>
        <c:axId val="17152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2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65440"/>
        <c:axId val="17156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5440"/>
        <c:axId val="171566976"/>
      </c:lineChart>
      <c:dateAx>
        <c:axId val="17156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566976"/>
        <c:crosses val="autoZero"/>
        <c:auto val="1"/>
        <c:lblOffset val="100"/>
        <c:baseTimeUnit val="years"/>
      </c:dateAx>
      <c:valAx>
        <c:axId val="17156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6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8592"/>
        <c:axId val="17160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8592"/>
        <c:axId val="171600128"/>
      </c:lineChart>
      <c:dateAx>
        <c:axId val="1715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00128"/>
        <c:crosses val="autoZero"/>
        <c:auto val="1"/>
        <c:lblOffset val="100"/>
        <c:baseTimeUnit val="years"/>
      </c:dateAx>
      <c:valAx>
        <c:axId val="17160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5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58240"/>
        <c:axId val="17166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58240"/>
        <c:axId val="171668224"/>
      </c:lineChart>
      <c:dateAx>
        <c:axId val="17165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668224"/>
        <c:crosses val="autoZero"/>
        <c:auto val="1"/>
        <c:lblOffset val="100"/>
        <c:baseTimeUnit val="years"/>
      </c:dateAx>
      <c:valAx>
        <c:axId val="17166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5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00224"/>
        <c:axId val="17170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00224"/>
        <c:axId val="171701760"/>
      </c:lineChart>
      <c:dateAx>
        <c:axId val="17170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01760"/>
        <c:crosses val="autoZero"/>
        <c:auto val="1"/>
        <c:lblOffset val="100"/>
        <c:baseTimeUnit val="years"/>
      </c:dateAx>
      <c:valAx>
        <c:axId val="17170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0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538.80999999999995</c:v>
                </c:pt>
                <c:pt idx="1">
                  <c:v>529.89</c:v>
                </c:pt>
                <c:pt idx="2">
                  <c:v>505.28</c:v>
                </c:pt>
                <c:pt idx="3">
                  <c:v>465.38</c:v>
                </c:pt>
                <c:pt idx="4">
                  <c:v>431.48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43872"/>
        <c:axId val="17175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421.01</c:v>
                </c:pt>
                <c:pt idx="1">
                  <c:v>430.64</c:v>
                </c:pt>
                <c:pt idx="2">
                  <c:v>446.63</c:v>
                </c:pt>
                <c:pt idx="3">
                  <c:v>261.08</c:v>
                </c:pt>
                <c:pt idx="4">
                  <c:v>241.49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43872"/>
        <c:axId val="171753856"/>
      </c:lineChart>
      <c:dateAx>
        <c:axId val="171743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753856"/>
        <c:crosses val="autoZero"/>
        <c:auto val="1"/>
        <c:lblOffset val="100"/>
        <c:baseTimeUnit val="years"/>
      </c:dateAx>
      <c:valAx>
        <c:axId val="17175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743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32.76</c:v>
                </c:pt>
                <c:pt idx="1">
                  <c:v>36.49</c:v>
                </c:pt>
                <c:pt idx="2">
                  <c:v>38.89</c:v>
                </c:pt>
                <c:pt idx="3">
                  <c:v>40.409999999999997</c:v>
                </c:pt>
                <c:pt idx="4">
                  <c:v>42.72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50368"/>
        <c:axId val="17186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58.98</c:v>
                </c:pt>
                <c:pt idx="1">
                  <c:v>58.78</c:v>
                </c:pt>
                <c:pt idx="2">
                  <c:v>58.53</c:v>
                </c:pt>
                <c:pt idx="3">
                  <c:v>68.61</c:v>
                </c:pt>
                <c:pt idx="4">
                  <c:v>65.7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50368"/>
        <c:axId val="171860352"/>
      </c:lineChart>
      <c:dateAx>
        <c:axId val="17185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860352"/>
        <c:crosses val="autoZero"/>
        <c:auto val="1"/>
        <c:lblOffset val="100"/>
        <c:baseTimeUnit val="years"/>
      </c:dateAx>
      <c:valAx>
        <c:axId val="17186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85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479.41</c:v>
                </c:pt>
                <c:pt idx="1">
                  <c:v>428.88</c:v>
                </c:pt>
                <c:pt idx="2">
                  <c:v>396.32</c:v>
                </c:pt>
                <c:pt idx="3">
                  <c:v>424.71</c:v>
                </c:pt>
                <c:pt idx="4">
                  <c:v>437.92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99520"/>
        <c:axId val="17190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253.84</c:v>
                </c:pt>
                <c:pt idx="1">
                  <c:v>257.02999999999997</c:v>
                </c:pt>
                <c:pt idx="2">
                  <c:v>266.57</c:v>
                </c:pt>
                <c:pt idx="3">
                  <c:v>241.18</c:v>
                </c:pt>
                <c:pt idx="4">
                  <c:v>247.94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99520"/>
        <c:axId val="171909504"/>
      </c:lineChart>
      <c:dateAx>
        <c:axId val="17189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09504"/>
        <c:crosses val="autoZero"/>
        <c:auto val="1"/>
        <c:lblOffset val="100"/>
        <c:baseTimeUnit val="years"/>
      </c:dateAx>
      <c:valAx>
        <c:axId val="17190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89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36768"/>
        <c:axId val="17194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61.93</c:v>
                </c:pt>
                <c:pt idx="2">
                  <c:v>58.06</c:v>
                </c:pt>
                <c:pt idx="3">
                  <c:v>53.84</c:v>
                </c:pt>
                <c:pt idx="4">
                  <c:v>60.25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36768"/>
        <c:axId val="171946752"/>
      </c:lineChart>
      <c:dateAx>
        <c:axId val="171936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46752"/>
        <c:crosses val="autoZero"/>
        <c:auto val="1"/>
        <c:lblOffset val="100"/>
        <c:baseTimeUnit val="years"/>
      </c:dateAx>
      <c:valAx>
        <c:axId val="17194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93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99.81</c:v>
                </c:pt>
                <c:pt idx="1">
                  <c:v>99.72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86304"/>
        <c:axId val="17199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76.8</c:v>
                </c:pt>
                <c:pt idx="1">
                  <c:v>77.25</c:v>
                </c:pt>
                <c:pt idx="2">
                  <c:v>75.790000000000006</c:v>
                </c:pt>
                <c:pt idx="3">
                  <c:v>95.04</c:v>
                </c:pt>
                <c:pt idx="4">
                  <c:v>95.26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86304"/>
        <c:axId val="171996288"/>
      </c:lineChart>
      <c:dateAx>
        <c:axId val="17198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96288"/>
        <c:crosses val="autoZero"/>
        <c:auto val="1"/>
        <c:lblOffset val="100"/>
        <c:baseTimeUnit val="years"/>
      </c:dateAx>
      <c:valAx>
        <c:axId val="17199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98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愛媛県　伊予市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38170</v>
      </c>
      <c r="AM8" s="64"/>
      <c r="AN8" s="64"/>
      <c r="AO8" s="64"/>
      <c r="AP8" s="64"/>
      <c r="AQ8" s="64"/>
      <c r="AR8" s="64"/>
      <c r="AS8" s="64"/>
      <c r="AT8" s="63">
        <f>データ!S6</f>
        <v>194.44</v>
      </c>
      <c r="AU8" s="63"/>
      <c r="AV8" s="63"/>
      <c r="AW8" s="63"/>
      <c r="AX8" s="63"/>
      <c r="AY8" s="63"/>
      <c r="AZ8" s="63"/>
      <c r="BA8" s="63"/>
      <c r="BB8" s="63">
        <f>データ!T6</f>
        <v>196.31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6.13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3500</v>
      </c>
      <c r="AE10" s="64"/>
      <c r="AF10" s="64"/>
      <c r="AG10" s="64"/>
      <c r="AH10" s="64"/>
      <c r="AI10" s="64"/>
      <c r="AJ10" s="64"/>
      <c r="AK10" s="2"/>
      <c r="AL10" s="64">
        <f>データ!U6</f>
        <v>2334</v>
      </c>
      <c r="AM10" s="64"/>
      <c r="AN10" s="64"/>
      <c r="AO10" s="64"/>
      <c r="AP10" s="64"/>
      <c r="AQ10" s="64"/>
      <c r="AR10" s="64"/>
      <c r="AS10" s="64"/>
      <c r="AT10" s="63">
        <f>データ!V6</f>
        <v>136.83000000000001</v>
      </c>
      <c r="AU10" s="63"/>
      <c r="AV10" s="63"/>
      <c r="AW10" s="63"/>
      <c r="AX10" s="63"/>
      <c r="AY10" s="63"/>
      <c r="AZ10" s="63"/>
      <c r="BA10" s="63"/>
      <c r="BB10" s="63">
        <f>データ!W6</f>
        <v>17.059999999999999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382108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愛媛県　伊予市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6.13</v>
      </c>
      <c r="P6" s="32">
        <f t="shared" si="3"/>
        <v>100</v>
      </c>
      <c r="Q6" s="32">
        <f t="shared" si="3"/>
        <v>3500</v>
      </c>
      <c r="R6" s="32">
        <f t="shared" si="3"/>
        <v>38170</v>
      </c>
      <c r="S6" s="32">
        <f t="shared" si="3"/>
        <v>194.44</v>
      </c>
      <c r="T6" s="32">
        <f t="shared" si="3"/>
        <v>196.31</v>
      </c>
      <c r="U6" s="32">
        <f t="shared" si="3"/>
        <v>2334</v>
      </c>
      <c r="V6" s="32">
        <f t="shared" si="3"/>
        <v>136.83000000000001</v>
      </c>
      <c r="W6" s="32">
        <f t="shared" si="3"/>
        <v>17.059999999999999</v>
      </c>
      <c r="X6" s="33">
        <f>IF(X7="",NA(),X7)</f>
        <v>85.1</v>
      </c>
      <c r="Y6" s="33">
        <f t="shared" ref="Y6:AG6" si="4">IF(Y7="",NA(),Y7)</f>
        <v>83.61</v>
      </c>
      <c r="Z6" s="33">
        <f t="shared" si="4"/>
        <v>86.24</v>
      </c>
      <c r="AA6" s="33">
        <f t="shared" si="4"/>
        <v>87.06</v>
      </c>
      <c r="AB6" s="33">
        <f t="shared" si="4"/>
        <v>88.97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538.80999999999995</v>
      </c>
      <c r="BF6" s="33">
        <f t="shared" ref="BF6:BN6" si="7">IF(BF7="",NA(),BF7)</f>
        <v>529.89</v>
      </c>
      <c r="BG6" s="33">
        <f t="shared" si="7"/>
        <v>505.28</v>
      </c>
      <c r="BH6" s="33">
        <f t="shared" si="7"/>
        <v>465.38</v>
      </c>
      <c r="BI6" s="33">
        <f t="shared" si="7"/>
        <v>431.48</v>
      </c>
      <c r="BJ6" s="33">
        <f t="shared" si="7"/>
        <v>421.01</v>
      </c>
      <c r="BK6" s="33">
        <f t="shared" si="7"/>
        <v>430.64</v>
      </c>
      <c r="BL6" s="33">
        <f t="shared" si="7"/>
        <v>446.63</v>
      </c>
      <c r="BM6" s="33">
        <f t="shared" si="7"/>
        <v>261.08</v>
      </c>
      <c r="BN6" s="33">
        <f t="shared" si="7"/>
        <v>241.49</v>
      </c>
      <c r="BO6" s="32" t="str">
        <f>IF(BO7="","",IF(BO7="-","【-】","【"&amp;SUBSTITUTE(TEXT(BO7,"#,##0.00"),"-","△")&amp;"】"))</f>
        <v>【345.93】</v>
      </c>
      <c r="BP6" s="33">
        <f>IF(BP7="",NA(),BP7)</f>
        <v>32.76</v>
      </c>
      <c r="BQ6" s="33">
        <f t="shared" ref="BQ6:BY6" si="8">IF(BQ7="",NA(),BQ7)</f>
        <v>36.49</v>
      </c>
      <c r="BR6" s="33">
        <f t="shared" si="8"/>
        <v>38.89</v>
      </c>
      <c r="BS6" s="33">
        <f t="shared" si="8"/>
        <v>40.409999999999997</v>
      </c>
      <c r="BT6" s="33">
        <f t="shared" si="8"/>
        <v>42.72</v>
      </c>
      <c r="BU6" s="33">
        <f t="shared" si="8"/>
        <v>58.98</v>
      </c>
      <c r="BV6" s="33">
        <f t="shared" si="8"/>
        <v>58.78</v>
      </c>
      <c r="BW6" s="33">
        <f t="shared" si="8"/>
        <v>58.53</v>
      </c>
      <c r="BX6" s="33">
        <f t="shared" si="8"/>
        <v>68.61</v>
      </c>
      <c r="BY6" s="33">
        <f t="shared" si="8"/>
        <v>65.7</v>
      </c>
      <c r="BZ6" s="32" t="str">
        <f>IF(BZ7="","",IF(BZ7="-","【-】","【"&amp;SUBSTITUTE(TEXT(BZ7,"#,##0.00"),"-","△")&amp;"】"))</f>
        <v>【59.44】</v>
      </c>
      <c r="CA6" s="33">
        <f>IF(CA7="",NA(),CA7)</f>
        <v>479.41</v>
      </c>
      <c r="CB6" s="33">
        <f t="shared" ref="CB6:CJ6" si="9">IF(CB7="",NA(),CB7)</f>
        <v>428.88</v>
      </c>
      <c r="CC6" s="33">
        <f t="shared" si="9"/>
        <v>396.32</v>
      </c>
      <c r="CD6" s="33">
        <f t="shared" si="9"/>
        <v>424.71</v>
      </c>
      <c r="CE6" s="33">
        <f t="shared" si="9"/>
        <v>437.92</v>
      </c>
      <c r="CF6" s="33">
        <f t="shared" si="9"/>
        <v>253.84</v>
      </c>
      <c r="CG6" s="33">
        <f t="shared" si="9"/>
        <v>257.02999999999997</v>
      </c>
      <c r="CH6" s="33">
        <f t="shared" si="9"/>
        <v>266.57</v>
      </c>
      <c r="CI6" s="33">
        <f t="shared" si="9"/>
        <v>241.18</v>
      </c>
      <c r="CJ6" s="33">
        <f t="shared" si="9"/>
        <v>247.94</v>
      </c>
      <c r="CK6" s="32" t="str">
        <f>IF(CK7="","",IF(CK7="-","【-】","【"&amp;SUBSTITUTE(TEXT(CK7,"#,##0.00"),"-","△")&amp;"】"))</f>
        <v>【272.79】</v>
      </c>
      <c r="CL6" s="33">
        <f>IF(CL7="",NA(),CL7)</f>
        <v>100</v>
      </c>
      <c r="CM6" s="33">
        <f t="shared" ref="CM6:CU6" si="10">IF(CM7="",NA(),CM7)</f>
        <v>100</v>
      </c>
      <c r="CN6" s="33">
        <f t="shared" si="10"/>
        <v>100</v>
      </c>
      <c r="CO6" s="33">
        <f t="shared" si="10"/>
        <v>100</v>
      </c>
      <c r="CP6" s="33">
        <f t="shared" si="10"/>
        <v>100</v>
      </c>
      <c r="CQ6" s="33">
        <f t="shared" si="10"/>
        <v>60.03</v>
      </c>
      <c r="CR6" s="33">
        <f t="shared" si="10"/>
        <v>61.93</v>
      </c>
      <c r="CS6" s="33">
        <f t="shared" si="10"/>
        <v>58.06</v>
      </c>
      <c r="CT6" s="33">
        <f t="shared" si="10"/>
        <v>53.84</v>
      </c>
      <c r="CU6" s="33">
        <f t="shared" si="10"/>
        <v>60.25</v>
      </c>
      <c r="CV6" s="32" t="str">
        <f>IF(CV7="","",IF(CV7="-","【-】","【"&amp;SUBSTITUTE(TEXT(CV7,"#,##0.00"),"-","△")&amp;"】"))</f>
        <v>【58.84】</v>
      </c>
      <c r="CW6" s="33">
        <f>IF(CW7="",NA(),CW7)</f>
        <v>99.81</v>
      </c>
      <c r="CX6" s="33">
        <f t="shared" ref="CX6:DF6" si="11">IF(CX7="",NA(),CX7)</f>
        <v>99.72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76.8</v>
      </c>
      <c r="DC6" s="33">
        <f t="shared" si="11"/>
        <v>77.25</v>
      </c>
      <c r="DD6" s="33">
        <f t="shared" si="11"/>
        <v>75.790000000000006</v>
      </c>
      <c r="DE6" s="33">
        <f t="shared" si="11"/>
        <v>95.04</v>
      </c>
      <c r="DF6" s="33">
        <f t="shared" si="11"/>
        <v>95.26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382108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6.13</v>
      </c>
      <c r="P7" s="36">
        <v>100</v>
      </c>
      <c r="Q7" s="36">
        <v>3500</v>
      </c>
      <c r="R7" s="36">
        <v>38170</v>
      </c>
      <c r="S7" s="36">
        <v>194.44</v>
      </c>
      <c r="T7" s="36">
        <v>196.31</v>
      </c>
      <c r="U7" s="36">
        <v>2334</v>
      </c>
      <c r="V7" s="36">
        <v>136.83000000000001</v>
      </c>
      <c r="W7" s="36">
        <v>17.059999999999999</v>
      </c>
      <c r="X7" s="36">
        <v>85.1</v>
      </c>
      <c r="Y7" s="36">
        <v>83.61</v>
      </c>
      <c r="Z7" s="36">
        <v>86.24</v>
      </c>
      <c r="AA7" s="36">
        <v>87.06</v>
      </c>
      <c r="AB7" s="36">
        <v>88.97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538.80999999999995</v>
      </c>
      <c r="BF7" s="36">
        <v>529.89</v>
      </c>
      <c r="BG7" s="36">
        <v>505.28</v>
      </c>
      <c r="BH7" s="36">
        <v>465.38</v>
      </c>
      <c r="BI7" s="36">
        <v>431.48</v>
      </c>
      <c r="BJ7" s="36">
        <v>421.01</v>
      </c>
      <c r="BK7" s="36">
        <v>430.64</v>
      </c>
      <c r="BL7" s="36">
        <v>446.63</v>
      </c>
      <c r="BM7" s="36">
        <v>261.08</v>
      </c>
      <c r="BN7" s="36">
        <v>241.49</v>
      </c>
      <c r="BO7" s="36">
        <v>345.93</v>
      </c>
      <c r="BP7" s="36">
        <v>32.76</v>
      </c>
      <c r="BQ7" s="36">
        <v>36.49</v>
      </c>
      <c r="BR7" s="36">
        <v>38.89</v>
      </c>
      <c r="BS7" s="36">
        <v>40.409999999999997</v>
      </c>
      <c r="BT7" s="36">
        <v>42.72</v>
      </c>
      <c r="BU7" s="36">
        <v>58.98</v>
      </c>
      <c r="BV7" s="36">
        <v>58.78</v>
      </c>
      <c r="BW7" s="36">
        <v>58.53</v>
      </c>
      <c r="BX7" s="36">
        <v>68.61</v>
      </c>
      <c r="BY7" s="36">
        <v>65.7</v>
      </c>
      <c r="BZ7" s="36">
        <v>59.44</v>
      </c>
      <c r="CA7" s="36">
        <v>479.41</v>
      </c>
      <c r="CB7" s="36">
        <v>428.88</v>
      </c>
      <c r="CC7" s="36">
        <v>396.32</v>
      </c>
      <c r="CD7" s="36">
        <v>424.71</v>
      </c>
      <c r="CE7" s="36">
        <v>437.92</v>
      </c>
      <c r="CF7" s="36">
        <v>253.84</v>
      </c>
      <c r="CG7" s="36">
        <v>257.02999999999997</v>
      </c>
      <c r="CH7" s="36">
        <v>266.57</v>
      </c>
      <c r="CI7" s="36">
        <v>241.18</v>
      </c>
      <c r="CJ7" s="36">
        <v>247.94</v>
      </c>
      <c r="CK7" s="36">
        <v>272.79000000000002</v>
      </c>
      <c r="CL7" s="36">
        <v>100</v>
      </c>
      <c r="CM7" s="36">
        <v>100</v>
      </c>
      <c r="CN7" s="36">
        <v>100</v>
      </c>
      <c r="CO7" s="36">
        <v>100</v>
      </c>
      <c r="CP7" s="36">
        <v>100</v>
      </c>
      <c r="CQ7" s="36">
        <v>60.03</v>
      </c>
      <c r="CR7" s="36">
        <v>61.93</v>
      </c>
      <c r="CS7" s="36">
        <v>58.06</v>
      </c>
      <c r="CT7" s="36">
        <v>53.84</v>
      </c>
      <c r="CU7" s="36">
        <v>60.25</v>
      </c>
      <c r="CV7" s="36">
        <v>58.84</v>
      </c>
      <c r="CW7" s="36">
        <v>99.81</v>
      </c>
      <c r="CX7" s="36">
        <v>99.72</v>
      </c>
      <c r="CY7" s="36">
        <v>100</v>
      </c>
      <c r="CZ7" s="36">
        <v>100</v>
      </c>
      <c r="DA7" s="36">
        <v>100</v>
      </c>
      <c r="DB7" s="36">
        <v>76.8</v>
      </c>
      <c r="DC7" s="36">
        <v>77.25</v>
      </c>
      <c r="DD7" s="36">
        <v>75.790000000000006</v>
      </c>
      <c r="DE7" s="36">
        <v>95.04</v>
      </c>
      <c r="DF7" s="36">
        <v>95.26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2017-02-13T00:45:34Z</cp:lastPrinted>
  <dcterms:created xsi:type="dcterms:W3CDTF">2017-02-08T03:24:08Z</dcterms:created>
  <dcterms:modified xsi:type="dcterms:W3CDTF">2017-02-21T04:13:39Z</dcterms:modified>
  <cp:category/>
</cp:coreProperties>
</file>