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4385" yWindow="-15" windowWidth="14430" windowHeight="116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<sst xmlns="http://schemas.openxmlformats.org/spreadsheetml/2006/main" count="221" uniqueCount="111">
  <si>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</si>
  <si>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</si>
  <si>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</si>
  <si>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</si>
  <si>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</si>
  <si>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</si>
  <si>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</si>
  <si>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</si>
  <si>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</si>
  <si>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</si>
  <si>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</si>
  <si>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</si>
  <si>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</si>
  <si>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</si>
  <si>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</si>
  <si>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</si>
  <si>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</si>
  <si>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</si>
  <si>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</si>
  <si>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</si>
  <si>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</si>
  <si>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</si>
  <si>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</si>
  <si>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</si>
  <si>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</si>
  <si>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</si>
  <si>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</si>
  <si>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</si>
  <si>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</si>
  <si>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</si>
  <si>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</si>
  <si>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</si>
  <si>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</si>
  <si>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</si>
  <si>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</si>
  <si>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</si>
  <si>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</si>
  <si>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</si>
  <si>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</si>
  <si>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</si>
  <si>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</si>
  <si>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</si>
  <si>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</si>
  <si>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</si>
  <si>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</si>
  <si>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</si>
  <si>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</si>
  <si>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</si>
  <si>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</si>
  <si>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</si>
  <si>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</si>
  <si>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</si>
  <si>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</si>
  <si>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</si>
  <si>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</si>
  <si>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</si>
  <si>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</si>
  <si>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</si>
  <si>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</si>
  <si>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</si>
  <si>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</si>
  <si>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</si>
  <si>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</si>
  <si>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</si>
  <si>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</si>
  <si>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</si>
  <si>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</si>
  <si>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</si>
  <si>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</si>
  <si>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</si>
  <si>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</si>
  <si>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</si>
  <si>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</si>
  <si>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</si>
  <si>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</si>
  <si>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</si>
  <si>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</si>
  <si>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</si>
  <si>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</si>
  <si>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</si>
  <si>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</si>
  <si>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</si>
  <si>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</si>
  <si>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</si>
  <si>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</si>
  <si>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</si>
  <si>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</si>
  <si>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</si>
  <si>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</si>
  <si>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</si>
  <si>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</si>
  <si>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</si>
  <si>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</si>
  <si>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</si>
  <si>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</si>
  <si>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</si>
  <si>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</si>
  <si>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</si>
  <si>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</si>
  <si>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</si>
  <si>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</si>
  <si>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</si>
  <si>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</si>
  <si>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</si>
  <si>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</si>
  <si>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</si>
  <si>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</si>
  <si>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</si>
  <si>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H16供用開始という新しい施設であるため、管渠については、改善・更新は行っていない。
　処理場1箇所とマンホールポンプ8箇所についても、大規模な修繕や更新は行っていない。
　ただし、どちらも、軽微な修繕に要する費用は、増加傾向にある。</t>
    <phoneticPr fontId="4"/>
  </si>
  <si>
    <t>　供用開始から10年余りしか経過していないことや整備率が100％に達し、新たな設備投資を行っていないことから、企業債残高が少なく、維持管理経費も低位で推移している。しかし、経費回収率が示すとおり、使用料収入で維持管理費が賄えているわけではなく、水洗化人口の減少や節水機器の普及等により、経費回収率や汚水処理原価は年々悪化しているので、H27に使用料の改定を行ったところである。
　将来的には、管渠や処理場の老朽化により、維持管理経費が増高していく反面、水洗化人口のさらなる減少や節水意識の向上及び節水機器の普及に伴う有収水量の減少により、経営状況は厳しさを増すことが予想されるので、3年に1度を目途に使用料の改定を検討し、健全経営を目指していきたい。</t>
    <rPh sb="171" eb="174">
      <t>シヨウリョウ</t>
    </rPh>
    <rPh sb="175" eb="177">
      <t>カイテイ</t>
    </rPh>
    <phoneticPr fontId="4"/>
  </si>
  <si>
    <t>①　収益的収支比率
　一般会計繰入金により収支差額を調整しているため、H25までは100％に満たない赤字状態であるが、経営状況が悪いということではない。H26以降は100％を上回っており、ここ5年間は、一般会計繰入金の増加と、企業債元利償還金の減少により、改善傾向にある。
④　企業債残高対事業規模比率
　面整備の完了により新規借り入れがないことと、企業債残高のほぼ全額が一般会計負担分のため、例年0となっている。
⑤　経費回収率、⑥　汚水処理原価
　水洗化人口が少ないものの、一定規模の施設は必要であるし、処理場が集落から離れた場所にあることから、使用料収入が少ない反面、維持管理費は割高になる。そのため、経費回収率は100％を下回っており、汚水処理原価も高い範囲で推移している。
⑦　施設利用率
　年々減少の一途をたどっている。これは、処理施設の建設時における計画人口は1,650人であったが、H27末の水洗化人口は1,050人と、3分の2に減少していること、及び節水意識の向上と節水機器の普及等により、処理水量が減少していることが原因と考える。
⑧　水洗化率
　約9割を維持しており、10年近く変化がない状態である。</t>
    <rPh sb="2" eb="5">
      <t>シュウエキテキ</t>
    </rPh>
    <rPh sb="5" eb="7">
      <t>シュウシ</t>
    </rPh>
    <rPh sb="7" eb="9">
      <t>ヒリツ</t>
    </rPh>
    <rPh sb="21" eb="23">
      <t>シュウシ</t>
    </rPh>
    <rPh sb="23" eb="25">
      <t>サガク</t>
    </rPh>
    <rPh sb="79" eb="81">
      <t>イコウ</t>
    </rPh>
    <rPh sb="87" eb="89">
      <t>ウワマワ</t>
    </rPh>
    <rPh sb="97" eb="99">
      <t>ネンカン</t>
    </rPh>
    <rPh sb="116" eb="118">
      <t>ガンリ</t>
    </rPh>
    <rPh sb="128" eb="130">
      <t>カイゼン</t>
    </rPh>
    <rPh sb="130" eb="132">
      <t>ケイコウ</t>
    </rPh>
    <rPh sb="192" eb="193">
      <t>ブン</t>
    </rPh>
    <rPh sb="197" eb="199">
      <t>レイネン</t>
    </rPh>
    <rPh sb="210" eb="212">
      <t>ケイヒ</t>
    </rPh>
    <rPh sb="212" eb="214">
      <t>カイシュウ</t>
    </rPh>
    <rPh sb="214" eb="215">
      <t>リツ</t>
    </rPh>
    <rPh sb="218" eb="220">
      <t>オスイ</t>
    </rPh>
    <rPh sb="220" eb="222">
      <t>ショリ</t>
    </rPh>
    <rPh sb="222" eb="224">
      <t>ゲンカ</t>
    </rPh>
    <rPh sb="356" eb="358">
      <t>イット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</si>
</sst>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875584"/>
        <c:axId val="1558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55875584"/>
        <c:axId val="155881856"/>
      </c:lineChart>
      <c:dateAx>
        <c:axId val="155875584"/>
        <c:scaling>
          <c:orientation val="minMax"/>
        </c:scaling>
        <c:delete val="1"/>
        <c:axPos val="b"/>
        <c:numFmt formatCode="ge" sourceLinked="1"/>
        <c:majorTickMark val="none"/>
        <c:minorTickMark val="none"/>
        <c:tickLblPos val="none"/>
        <c:crossAx val="155881856"/>
        <c:crosses val="autoZero"/>
        <c:auto val="1"/>
        <c:lblOffset val="100"/>
        <c:baseTimeUnit val="years"/>
      </c:dateAx>
      <c:valAx>
        <c:axId val="1558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35.53</c:v>
                </c:pt>
                <c:pt idx="1">
                  <c:v>35.39</c:v>
                </c:pt>
                <c:pt idx="2">
                  <c:v>33.82</c:v>
                </c:pt>
                <c:pt idx="3">
                  <c:v>33.03</c:v>
                </c:pt>
                <c:pt idx="4">
                  <c:v>32.76</c:v>
                </c:pt>
              </c:numCache>
            </c:numRef>
          </c:val>
        </c:ser>
        <c:dLbls>
          <c:showLegendKey val="0"/>
          <c:showVal val="0"/>
          <c:showCatName val="0"/>
          <c:showSerName val="0"/>
          <c:showPercent val="0"/>
          <c:showBubbleSize val="0"/>
        </c:dLbls>
        <c:gapWidth val="150"/>
        <c:axId val="161114752"/>
        <c:axId val="1611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61114752"/>
        <c:axId val="161145600"/>
      </c:lineChart>
      <c:dateAx>
        <c:axId val="161114752"/>
        <c:scaling>
          <c:orientation val="minMax"/>
        </c:scaling>
        <c:delete val="1"/>
        <c:axPos val="b"/>
        <c:numFmt formatCode="ge" sourceLinked="1"/>
        <c:majorTickMark val="none"/>
        <c:minorTickMark val="none"/>
        <c:tickLblPos val="none"/>
        <c:crossAx val="161145600"/>
        <c:crosses val="autoZero"/>
        <c:auto val="1"/>
        <c:lblOffset val="100"/>
        <c:baseTimeUnit val="years"/>
      </c:dateAx>
      <c:valAx>
        <c:axId val="1611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91.63</c:v>
                </c:pt>
                <c:pt idx="1">
                  <c:v>92.42</c:v>
                </c:pt>
                <c:pt idx="2">
                  <c:v>89.77</c:v>
                </c:pt>
                <c:pt idx="3">
                  <c:v>91.05</c:v>
                </c:pt>
                <c:pt idx="4">
                  <c:v>89.44</c:v>
                </c:pt>
              </c:numCache>
            </c:numRef>
          </c:val>
        </c:ser>
        <c:dLbls>
          <c:showLegendKey val="0"/>
          <c:showVal val="0"/>
          <c:showCatName val="0"/>
          <c:showSerName val="0"/>
          <c:showPercent val="0"/>
          <c:showBubbleSize val="0"/>
        </c:dLbls>
        <c:gapWidth val="150"/>
        <c:axId val="161163520"/>
        <c:axId val="1611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61163520"/>
        <c:axId val="161165696"/>
      </c:lineChart>
      <c:dateAx>
        <c:axId val="161163520"/>
        <c:scaling>
          <c:orientation val="minMax"/>
        </c:scaling>
        <c:delete val="1"/>
        <c:axPos val="b"/>
        <c:numFmt formatCode="ge" sourceLinked="1"/>
        <c:majorTickMark val="none"/>
        <c:minorTickMark val="none"/>
        <c:tickLblPos val="none"/>
        <c:crossAx val="161165696"/>
        <c:crosses val="autoZero"/>
        <c:auto val="1"/>
        <c:lblOffset val="100"/>
        <c:baseTimeUnit val="years"/>
      </c:dateAx>
      <c:valAx>
        <c:axId val="1611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64.22</c:v>
                </c:pt>
                <c:pt idx="1">
                  <c:v>72.930000000000007</c:v>
                </c:pt>
                <c:pt idx="2">
                  <c:v>78.28</c:v>
                </c:pt>
                <c:pt idx="3">
                  <c:v>100</c:v>
                </c:pt>
                <c:pt idx="4">
                  <c:v>100</c:v>
                </c:pt>
              </c:numCache>
            </c:numRef>
          </c:val>
        </c:ser>
        <c:dLbls>
          <c:showLegendKey val="0"/>
          <c:showVal val="0"/>
          <c:showCatName val="0"/>
          <c:showSerName val="0"/>
          <c:showPercent val="0"/>
          <c:showBubbleSize val="0"/>
        </c:dLbls>
        <c:gapWidth val="150"/>
        <c:axId val="159647616"/>
        <c:axId val="1596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647616"/>
        <c:axId val="159662080"/>
      </c:lineChart>
      <c:dateAx>
        <c:axId val="159647616"/>
        <c:scaling>
          <c:orientation val="minMax"/>
        </c:scaling>
        <c:delete val="1"/>
        <c:axPos val="b"/>
        <c:numFmt formatCode="ge" sourceLinked="1"/>
        <c:majorTickMark val="none"/>
        <c:minorTickMark val="none"/>
        <c:tickLblPos val="none"/>
        <c:crossAx val="159662080"/>
        <c:crosses val="autoZero"/>
        <c:auto val="1"/>
        <c:lblOffset val="100"/>
        <c:baseTimeUnit val="years"/>
      </c:dateAx>
      <c:valAx>
        <c:axId val="1596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00480"/>
        <c:axId val="1597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00480"/>
        <c:axId val="159702400"/>
      </c:lineChart>
      <c:dateAx>
        <c:axId val="159700480"/>
        <c:scaling>
          <c:orientation val="minMax"/>
        </c:scaling>
        <c:delete val="1"/>
        <c:axPos val="b"/>
        <c:numFmt formatCode="ge" sourceLinked="1"/>
        <c:majorTickMark val="none"/>
        <c:minorTickMark val="none"/>
        <c:tickLblPos val="none"/>
        <c:crossAx val="159702400"/>
        <c:crosses val="autoZero"/>
        <c:auto val="1"/>
        <c:lblOffset val="100"/>
        <c:baseTimeUnit val="years"/>
      </c:dateAx>
      <c:valAx>
        <c:axId val="1597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90208"/>
        <c:axId val="1597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90208"/>
        <c:axId val="159792128"/>
      </c:lineChart>
      <c:dateAx>
        <c:axId val="159790208"/>
        <c:scaling>
          <c:orientation val="minMax"/>
        </c:scaling>
        <c:delete val="1"/>
        <c:axPos val="b"/>
        <c:numFmt formatCode="ge" sourceLinked="1"/>
        <c:majorTickMark val="none"/>
        <c:minorTickMark val="none"/>
        <c:tickLblPos val="none"/>
        <c:crossAx val="159792128"/>
        <c:crosses val="autoZero"/>
        <c:auto val="1"/>
        <c:lblOffset val="100"/>
        <c:baseTimeUnit val="years"/>
      </c:dateAx>
      <c:valAx>
        <c:axId val="1597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844992"/>
        <c:axId val="15985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844992"/>
        <c:axId val="159851264"/>
      </c:lineChart>
      <c:dateAx>
        <c:axId val="159844992"/>
        <c:scaling>
          <c:orientation val="minMax"/>
        </c:scaling>
        <c:delete val="1"/>
        <c:axPos val="b"/>
        <c:numFmt formatCode="ge" sourceLinked="1"/>
        <c:majorTickMark val="none"/>
        <c:minorTickMark val="none"/>
        <c:tickLblPos val="none"/>
        <c:crossAx val="159851264"/>
        <c:crosses val="autoZero"/>
        <c:auto val="1"/>
        <c:lblOffset val="100"/>
        <c:baseTimeUnit val="years"/>
      </c:dateAx>
      <c:valAx>
        <c:axId val="15985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873664"/>
        <c:axId val="1598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873664"/>
        <c:axId val="159884032"/>
      </c:lineChart>
      <c:dateAx>
        <c:axId val="159873664"/>
        <c:scaling>
          <c:orientation val="minMax"/>
        </c:scaling>
        <c:delete val="1"/>
        <c:axPos val="b"/>
        <c:numFmt formatCode="ge" sourceLinked="1"/>
        <c:majorTickMark val="none"/>
        <c:minorTickMark val="none"/>
        <c:tickLblPos val="none"/>
        <c:crossAx val="159884032"/>
        <c:crosses val="autoZero"/>
        <c:auto val="1"/>
        <c:lblOffset val="100"/>
        <c:baseTimeUnit val="years"/>
      </c:dateAx>
      <c:valAx>
        <c:axId val="1598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0.01</c:v>
                </c:pt>
              </c:numCache>
            </c:numRef>
          </c:val>
        </c:ser>
        <c:dLbls>
          <c:showLegendKey val="0"/>
          <c:showVal val="0"/>
          <c:showCatName val="0"/>
          <c:showSerName val="0"/>
          <c:showPercent val="0"/>
          <c:showBubbleSize val="0"/>
        </c:dLbls>
        <c:gapWidth val="150"/>
        <c:axId val="159897856"/>
        <c:axId val="1610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59897856"/>
        <c:axId val="161034624"/>
      </c:lineChart>
      <c:dateAx>
        <c:axId val="159897856"/>
        <c:scaling>
          <c:orientation val="minMax"/>
        </c:scaling>
        <c:delete val="1"/>
        <c:axPos val="b"/>
        <c:numFmt formatCode="ge" sourceLinked="1"/>
        <c:majorTickMark val="none"/>
        <c:minorTickMark val="none"/>
        <c:tickLblPos val="none"/>
        <c:crossAx val="161034624"/>
        <c:crosses val="autoZero"/>
        <c:auto val="1"/>
        <c:lblOffset val="100"/>
        <c:baseTimeUnit val="years"/>
      </c:dateAx>
      <c:valAx>
        <c:axId val="1610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74.900000000000006</c:v>
                </c:pt>
                <c:pt idx="1">
                  <c:v>70.739999999999995</c:v>
                </c:pt>
                <c:pt idx="2">
                  <c:v>62.49</c:v>
                </c:pt>
                <c:pt idx="3">
                  <c:v>61.99</c:v>
                </c:pt>
                <c:pt idx="4">
                  <c:v>54.41</c:v>
                </c:pt>
              </c:numCache>
            </c:numRef>
          </c:val>
        </c:ser>
        <c:dLbls>
          <c:showLegendKey val="0"/>
          <c:showVal val="0"/>
          <c:showCatName val="0"/>
          <c:showSerName val="0"/>
          <c:showPercent val="0"/>
          <c:showBubbleSize val="0"/>
        </c:dLbls>
        <c:gapWidth val="150"/>
        <c:axId val="161075200"/>
        <c:axId val="1610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61075200"/>
        <c:axId val="161077120"/>
      </c:lineChart>
      <c:dateAx>
        <c:axId val="161075200"/>
        <c:scaling>
          <c:orientation val="minMax"/>
        </c:scaling>
        <c:delete val="1"/>
        <c:axPos val="b"/>
        <c:numFmt formatCode="ge" sourceLinked="1"/>
        <c:majorTickMark val="none"/>
        <c:minorTickMark val="none"/>
        <c:tickLblPos val="none"/>
        <c:crossAx val="161077120"/>
        <c:crosses val="autoZero"/>
        <c:auto val="1"/>
        <c:lblOffset val="100"/>
        <c:baseTimeUnit val="years"/>
      </c:dateAx>
      <c:valAx>
        <c:axId val="1610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193.98</c:v>
                </c:pt>
                <c:pt idx="1">
                  <c:v>203.96</c:v>
                </c:pt>
                <c:pt idx="2">
                  <c:v>230.59</c:v>
                </c:pt>
                <c:pt idx="3">
                  <c:v>239.99</c:v>
                </c:pt>
                <c:pt idx="4">
                  <c:v>285.49</c:v>
                </c:pt>
              </c:numCache>
            </c:numRef>
          </c:val>
        </c:ser>
        <c:dLbls>
          <c:showLegendKey val="0"/>
          <c:showVal val="0"/>
          <c:showCatName val="0"/>
          <c:showSerName val="0"/>
          <c:showPercent val="0"/>
          <c:showBubbleSize val="0"/>
        </c:dLbls>
        <c:gapWidth val="150"/>
        <c:axId val="161090560"/>
        <c:axId val="1610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61090560"/>
        <c:axId val="161096832"/>
      </c:lineChart>
      <c:dateAx>
        <c:axId val="161090560"/>
        <c:scaling>
          <c:orientation val="minMax"/>
        </c:scaling>
        <c:delete val="1"/>
        <c:axPos val="b"/>
        <c:numFmt formatCode="ge" sourceLinked="1"/>
        <c:majorTickMark val="none"/>
        <c:minorTickMark val="none"/>
        <c:tickLblPos val="none"/>
        <c:crossAx val="161096832"/>
        <c:crosses val="autoZero"/>
        <c:auto val="1"/>
        <c:lblOffset val="100"/>
        <c:baseTimeUnit val="years"/>
      </c:dateAx>
      <c:valAx>
        <c:axId val="1610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八幡浜市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35931</v>
      </c>
      <c r="AM8" s="47"/>
      <c r="AN8" s="47"/>
      <c r="AO8" s="47"/>
      <c r="AP8" s="47"/>
      <c r="AQ8" s="47"/>
      <c r="AR8" s="47"/>
      <c r="AS8" s="47"/>
      <c r="AT8" s="43">
        <f>データ!S6</f>
        <v>132.68</v>
      </c>
      <c r="AU8" s="43"/>
      <c r="AV8" s="43"/>
      <c r="AW8" s="43"/>
      <c r="AX8" s="43"/>
      <c r="AY8" s="43"/>
      <c r="AZ8" s="43"/>
      <c r="BA8" s="43"/>
      <c r="BB8" s="43">
        <f>データ!T6</f>
        <v>270.81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3.29</v>
      </c>
      <c r="Q10" s="43"/>
      <c r="R10" s="43"/>
      <c r="S10" s="43"/>
      <c r="T10" s="43"/>
      <c r="U10" s="43"/>
      <c r="V10" s="43"/>
      <c r="W10" s="43">
        <f>データ!P6</f>
        <v>91.68</v>
      </c>
      <c r="X10" s="43"/>
      <c r="Y10" s="43"/>
      <c r="Z10" s="43"/>
      <c r="AA10" s="43"/>
      <c r="AB10" s="43"/>
      <c r="AC10" s="43"/>
      <c r="AD10" s="47">
        <f>データ!Q6</f>
        <v>3000</v>
      </c>
      <c r="AE10" s="47"/>
      <c r="AF10" s="47"/>
      <c r="AG10" s="47"/>
      <c r="AH10" s="47"/>
      <c r="AI10" s="47"/>
      <c r="AJ10" s="47"/>
      <c r="AK10" s="2"/>
      <c r="AL10" s="47">
        <f>データ!U6</f>
        <v>1174</v>
      </c>
      <c r="AM10" s="47"/>
      <c r="AN10" s="47"/>
      <c r="AO10" s="47"/>
      <c r="AP10" s="47"/>
      <c r="AQ10" s="47"/>
      <c r="AR10" s="47"/>
      <c r="AS10" s="47"/>
      <c r="AT10" s="43">
        <f>データ!V6</f>
        <v>0.26</v>
      </c>
      <c r="AU10" s="43"/>
      <c r="AV10" s="43"/>
      <c r="AW10" s="43"/>
      <c r="AX10" s="43"/>
      <c r="AY10" s="43"/>
      <c r="AZ10" s="43"/>
      <c r="BA10" s="43"/>
      <c r="BB10" s="43">
        <f>データ!W6</f>
        <v>4515.38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81"/>
      <c r="BM34" s="82"/>
      <c r="BN34" s="82"/>
      <c r="BO34" s="82"/>
      <c r="BP34" s="82"/>
      <c r="BQ34" s="82"/>
      <c r="BR34" s="82"/>
      <c r="BS34" s="82"/>
      <c r="BT34" s="82"/>
      <c r="BU34" s="82"/>
      <c r="BV34" s="82"/>
      <c r="BW34" s="82"/>
      <c r="BX34" s="82"/>
      <c r="BY34" s="82"/>
      <c r="BZ34" s="83"/>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382043</v>
      </c>
      <c r="D6" s="31">
        <f t="shared" si="3"/>
        <v>47</v>
      </c>
      <c r="E6" s="31">
        <f t="shared" si="3"/>
        <v>17</v>
      </c>
      <c r="F6" s="31">
        <f t="shared" si="3"/>
        <v>4</v>
      </c>
      <c r="G6" s="31">
        <f t="shared" si="3"/>
        <v>0</v>
      </c>
      <c r="H6" s="31" t="str">
        <f t="shared" si="3"/>
        <v>愛媛県　八幡浜市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3.29</v>
      </c>
      <c r="P6" s="32">
        <f t="shared" si="3"/>
        <v>91.68</v>
      </c>
      <c r="Q6" s="32">
        <f t="shared" si="3"/>
        <v>3000</v>
      </c>
      <c r="R6" s="32">
        <f t="shared" si="3"/>
        <v>35931</v>
      </c>
      <c r="S6" s="32">
        <f t="shared" si="3"/>
        <v>132.68</v>
      </c>
      <c r="T6" s="32">
        <f t="shared" si="3"/>
        <v>270.81</v>
      </c>
      <c r="U6" s="32">
        <f t="shared" si="3"/>
        <v>1174</v>
      </c>
      <c r="V6" s="32">
        <f t="shared" si="3"/>
        <v>0.26</v>
      </c>
      <c r="W6" s="32">
        <f t="shared" si="3"/>
        <v>4515.38</v>
      </c>
      <c r="X6" s="33">
        <f>IF(X7="",NA(),X7)</f>
        <v>64.22</v>
      </c>
      <c r="Y6" s="33">
        <f t="shared" ref="Y6:AG6" si="4">IF(Y7="",NA(),Y7)</f>
        <v>72.930000000000007</v>
      </c>
      <c r="Z6" s="33">
        <f t="shared" si="4"/>
        <v>78.28</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0.01</v>
      </c>
      <c r="BJ6" s="33">
        <f t="shared" si="7"/>
        <v>1835.56</v>
      </c>
      <c r="BK6" s="33">
        <f t="shared" si="7"/>
        <v>1716.82</v>
      </c>
      <c r="BL6" s="33">
        <f t="shared" si="7"/>
        <v>1554.05</v>
      </c>
      <c r="BM6" s="33">
        <f t="shared" si="7"/>
        <v>1671.86</v>
      </c>
      <c r="BN6" s="33">
        <f t="shared" si="7"/>
        <v>1673.47</v>
      </c>
      <c r="BO6" s="32" t="str">
        <f>IF(BO7="","",IF(BO7="-","【-】","【"&amp;SUBSTITUTE(TEXT(BO7,"#,##0.00"),"-","△")&amp;"】"))</f>
        <v>【1,457.06】</v>
      </c>
      <c r="BP6" s="33">
        <f>IF(BP7="",NA(),BP7)</f>
        <v>74.900000000000006</v>
      </c>
      <c r="BQ6" s="33">
        <f t="shared" ref="BQ6:BY6" si="8">IF(BQ7="",NA(),BQ7)</f>
        <v>70.739999999999995</v>
      </c>
      <c r="BR6" s="33">
        <f t="shared" si="8"/>
        <v>62.49</v>
      </c>
      <c r="BS6" s="33">
        <f t="shared" si="8"/>
        <v>61.99</v>
      </c>
      <c r="BT6" s="33">
        <f t="shared" si="8"/>
        <v>54.41</v>
      </c>
      <c r="BU6" s="33">
        <f t="shared" si="8"/>
        <v>52.89</v>
      </c>
      <c r="BV6" s="33">
        <f t="shared" si="8"/>
        <v>51.73</v>
      </c>
      <c r="BW6" s="33">
        <f t="shared" si="8"/>
        <v>53.01</v>
      </c>
      <c r="BX6" s="33">
        <f t="shared" si="8"/>
        <v>50.54</v>
      </c>
      <c r="BY6" s="33">
        <f t="shared" si="8"/>
        <v>49.22</v>
      </c>
      <c r="BZ6" s="32" t="str">
        <f>IF(BZ7="","",IF(BZ7="-","【-】","【"&amp;SUBSTITUTE(TEXT(BZ7,"#,##0.00"),"-","△")&amp;"】"))</f>
        <v>【64.73】</v>
      </c>
      <c r="CA6" s="33">
        <f>IF(CA7="",NA(),CA7)</f>
        <v>193.98</v>
      </c>
      <c r="CB6" s="33">
        <f t="shared" ref="CB6:CJ6" si="9">IF(CB7="",NA(),CB7)</f>
        <v>203.96</v>
      </c>
      <c r="CC6" s="33">
        <f t="shared" si="9"/>
        <v>230.59</v>
      </c>
      <c r="CD6" s="33">
        <f t="shared" si="9"/>
        <v>239.99</v>
      </c>
      <c r="CE6" s="33">
        <f t="shared" si="9"/>
        <v>285.49</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35.53</v>
      </c>
      <c r="CM6" s="33">
        <f t="shared" ref="CM6:CU6" si="10">IF(CM7="",NA(),CM7)</f>
        <v>35.39</v>
      </c>
      <c r="CN6" s="33">
        <f t="shared" si="10"/>
        <v>33.82</v>
      </c>
      <c r="CO6" s="33">
        <f t="shared" si="10"/>
        <v>33.03</v>
      </c>
      <c r="CP6" s="33">
        <f t="shared" si="10"/>
        <v>32.76</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91.63</v>
      </c>
      <c r="CX6" s="33">
        <f t="shared" ref="CX6:DF6" si="11">IF(CX7="",NA(),CX7)</f>
        <v>92.42</v>
      </c>
      <c r="CY6" s="33">
        <f t="shared" si="11"/>
        <v>89.77</v>
      </c>
      <c r="CZ6" s="33">
        <f t="shared" si="11"/>
        <v>91.05</v>
      </c>
      <c r="DA6" s="33">
        <f t="shared" si="11"/>
        <v>89.44</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382043</v>
      </c>
      <c r="D7" s="35">
        <v>47</v>
      </c>
      <c r="E7" s="35">
        <v>17</v>
      </c>
      <c r="F7" s="35">
        <v>4</v>
      </c>
      <c r="G7" s="35">
        <v>0</v>
      </c>
      <c r="H7" s="35" t="s">
        <v>96</v>
      </c>
      <c r="I7" s="35" t="s">
        <v>97</v>
      </c>
      <c r="J7" s="35" t="s">
        <v>98</v>
      </c>
      <c r="K7" s="35" t="s">
        <v>99</v>
      </c>
      <c r="L7" s="35" t="s">
        <v>100</v>
      </c>
      <c r="M7" s="36" t="s">
        <v>101</v>
      </c>
      <c r="N7" s="36" t="s">
        <v>102</v>
      </c>
      <c r="O7" s="36">
        <v>3.29</v>
      </c>
      <c r="P7" s="36">
        <v>91.68</v>
      </c>
      <c r="Q7" s="36">
        <v>3000</v>
      </c>
      <c r="R7" s="36">
        <v>35931</v>
      </c>
      <c r="S7" s="36">
        <v>132.68</v>
      </c>
      <c r="T7" s="36">
        <v>270.81</v>
      </c>
      <c r="U7" s="36">
        <v>1174</v>
      </c>
      <c r="V7" s="36">
        <v>0.26</v>
      </c>
      <c r="W7" s="36">
        <v>4515.38</v>
      </c>
      <c r="X7" s="36">
        <v>64.22</v>
      </c>
      <c r="Y7" s="36">
        <v>72.930000000000007</v>
      </c>
      <c r="Z7" s="36">
        <v>78.28</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0.01</v>
      </c>
      <c r="BJ7" s="36">
        <v>1835.56</v>
      </c>
      <c r="BK7" s="36">
        <v>1716.82</v>
      </c>
      <c r="BL7" s="36">
        <v>1554.05</v>
      </c>
      <c r="BM7" s="36">
        <v>1671.86</v>
      </c>
      <c r="BN7" s="36">
        <v>1673.47</v>
      </c>
      <c r="BO7" s="36">
        <v>1457.06</v>
      </c>
      <c r="BP7" s="36">
        <v>74.900000000000006</v>
      </c>
      <c r="BQ7" s="36">
        <v>70.739999999999995</v>
      </c>
      <c r="BR7" s="36">
        <v>62.49</v>
      </c>
      <c r="BS7" s="36">
        <v>61.99</v>
      </c>
      <c r="BT7" s="36">
        <v>54.41</v>
      </c>
      <c r="BU7" s="36">
        <v>52.89</v>
      </c>
      <c r="BV7" s="36">
        <v>51.73</v>
      </c>
      <c r="BW7" s="36">
        <v>53.01</v>
      </c>
      <c r="BX7" s="36">
        <v>50.54</v>
      </c>
      <c r="BY7" s="36">
        <v>49.22</v>
      </c>
      <c r="BZ7" s="36">
        <v>64.73</v>
      </c>
      <c r="CA7" s="36">
        <v>193.98</v>
      </c>
      <c r="CB7" s="36">
        <v>203.96</v>
      </c>
      <c r="CC7" s="36">
        <v>230.59</v>
      </c>
      <c r="CD7" s="36">
        <v>239.99</v>
      </c>
      <c r="CE7" s="36">
        <v>285.49</v>
      </c>
      <c r="CF7" s="36">
        <v>300.52</v>
      </c>
      <c r="CG7" s="36">
        <v>310.47000000000003</v>
      </c>
      <c r="CH7" s="36">
        <v>299.39</v>
      </c>
      <c r="CI7" s="36">
        <v>320.36</v>
      </c>
      <c r="CJ7" s="36">
        <v>332.02</v>
      </c>
      <c r="CK7" s="36">
        <v>250.25</v>
      </c>
      <c r="CL7" s="36">
        <v>35.53</v>
      </c>
      <c r="CM7" s="36">
        <v>35.39</v>
      </c>
      <c r="CN7" s="36">
        <v>33.82</v>
      </c>
      <c r="CO7" s="36">
        <v>33.03</v>
      </c>
      <c r="CP7" s="36">
        <v>32.76</v>
      </c>
      <c r="CQ7" s="36">
        <v>36.799999999999997</v>
      </c>
      <c r="CR7" s="36">
        <v>36.67</v>
      </c>
      <c r="CS7" s="36">
        <v>36.200000000000003</v>
      </c>
      <c r="CT7" s="36">
        <v>34.74</v>
      </c>
      <c r="CU7" s="36">
        <v>36.65</v>
      </c>
      <c r="CV7" s="36">
        <v>40.31</v>
      </c>
      <c r="CW7" s="36">
        <v>91.63</v>
      </c>
      <c r="CX7" s="36">
        <v>92.42</v>
      </c>
      <c r="CY7" s="36">
        <v>89.77</v>
      </c>
      <c r="CZ7" s="36">
        <v>91.05</v>
      </c>
      <c r="DA7" s="36">
        <v>89.44</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2017-02-13T00:09:19Z</cp:lastPrinted>
  <dcterms:created xsi:type="dcterms:W3CDTF">2017-02-08T03:04:21Z</dcterms:created>
  <dcterms:modified xsi:type="dcterms:W3CDTF">2017-02-21T04:33:15Z</dcterms:modified>
  <cp:category/>
</cp:coreProperties>
</file>