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<sst xmlns="http://schemas.openxmlformats.org/spreadsheetml/2006/main" count="221" uniqueCount="111">
  <si>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</si>
  <si>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</si>
  <si>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</si>
  <si>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</si>
  <si>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</si>
  <si>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</si>
  <si>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</si>
  <si>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</si>
  <si>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</si>
  <si>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</si>
  <si>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</si>
  <si>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</si>
  <si>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</si>
  <si>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</si>
  <si>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</si>
  <si>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</si>
  <si>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</si>
  <si>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</si>
  <si>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</si>
  <si>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</si>
  <si>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</si>
  <si>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</si>
  <si>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</si>
  <si>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</si>
  <si>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</si>
  <si>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</si>
  <si>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</si>
  <si>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</si>
  <si>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</si>
  <si>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</si>
  <si>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</si>
  <si>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</si>
  <si>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</si>
  <si>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</si>
  <si>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</si>
  <si>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</si>
  <si>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</si>
  <si>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</si>
  <si>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</si>
  <si>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</si>
  <si>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</si>
  <si>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</si>
  <si>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</si>
  <si>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</si>
  <si>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</si>
  <si>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</si>
  <si>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</si>
  <si>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</si>
  <si>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</si>
  <si>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</si>
  <si>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</si>
  <si>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</si>
  <si>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</si>
  <si>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</si>
  <si>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</si>
  <si>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</si>
  <si>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</si>
  <si>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</si>
  <si>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</si>
  <si>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</si>
  <si>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</si>
  <si>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</si>
  <si>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</si>
  <si>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</si>
  <si>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</si>
  <si>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</si>
  <si>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</si>
  <si>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</si>
  <si>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</si>
  <si>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</si>
  <si>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</si>
  <si>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</si>
  <si>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</si>
  <si>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</si>
  <si>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</si>
  <si>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</si>
  <si>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</si>
  <si>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</si>
  <si>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</si>
  <si>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</si>
  <si>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</si>
  <si>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</si>
  <si>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</si>
  <si>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</si>
  <si>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</si>
  <si>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</si>
  <si>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</si>
  <si>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</si>
  <si>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</si>
  <si>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</si>
  <si>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</si>
  <si>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</si>
  <si>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</si>
  <si>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</si>
  <si>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</si>
  <si>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</si>
  <si>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宇和島市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</si>
  <si>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</si>
  <si>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</si>
  <si>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</si>
  <si>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</si>
  <si>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</si>
  <si>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</si>
  <si>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</si>
  <si>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</si>
  <si>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</si>
  <si>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</si>
  <si>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</si>
  <si>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人口減少や節水型トイレの導入等の影響で使用料収入が減少して低下している。企業債残高については、整備事業が完了しており、新規での借入がないため年々減少し、比率も年々低下している。しかし、老朽化に伴う更新等の費用の確保が今後の課題である。経費回収率においても使用料収入の減少により低下傾向にある。汚水処理原価については、処理水量が減少しても維持管理費や地方債償還金等の一定の経費は必要であり、更に離島や海岸半島部という地理的要因で小規模となるため高くなっている。施設使用率においては、人口が減少している中、低下している。施設利用率を上げるために広域化等の効率化を図ることも考えられるが、離島や海岸半島部に点在しており隣接集落がなく、離れているため困難な状況である。水洗化率においては、新規接続世帯は増加している一方で既存接続世帯の転居等により微増となっている。
　現状では、経費を使用料収入で賄えていないため不足分は一般会計からの繰入金で賄っている状況である。
　使用料金の改正に関しては現在、他市等に比べて大変高い料金設定を導入しており利用者に更なる負担を求めるのは当面困難である。</t>
    <phoneticPr fontId="4"/>
  </si>
  <si>
    <t xml:space="preserve">　各施設、供用開始から13年から19年が経過している。管渠については、法定耐用年数が経過するまでには期間があり、大規模な修繕・改修は当面は発生しない見込みである。しかし、海沿いに位置していることから塩害等も予想されているため、適正な点検・維持管理に努める。また、設備・機器については、機能診断・長寿命化計画を策定し適正な更新・改修等を行う。
</t>
    <phoneticPr fontId="4"/>
  </si>
  <si>
    <t>　今後も人口減少により、使用料収入の減少や施設利用率の低下が懸念されている。しかし、離島や半島に点在しているため、広域化や管路の延伸等による区域の拡大は困難な現状である。使用料金については、1月20㎥あたり津島地区が5,400円、遊子地区が4,795円と他市等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をする必要がある。そのため平成30年度から順次、長寿命化計画を策定し、その計画に基づき効率的で適正な施設の更新等を行うとともに、人口減少に対応するために地域にあった処理方法等を検討する。
　また、経済的な理由で未接続の世帯に対しても、環境問題に理解を求めるなど普及・啓発活動を推進して理解を促し使用料の増収に努めるとともに、引き続き更なる経費削減に努める。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</si>
</sst>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0" borderId="0" xfId="0">
      <alignment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1207296"/>
        <c:axId val="1712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171207296"/>
        <c:axId val="171217664"/>
      </c:lineChart>
      <c:dateAx>
        <c:axId val="171207296"/>
        <c:scaling>
          <c:orientation val="minMax"/>
        </c:scaling>
        <c:delete val="1"/>
        <c:axPos val="b"/>
        <c:numFmt formatCode="ge" sourceLinked="1"/>
        <c:majorTickMark val="none"/>
        <c:minorTickMark val="none"/>
        <c:tickLblPos val="none"/>
        <c:crossAx val="171217664"/>
        <c:crosses val="autoZero"/>
        <c:auto val="1"/>
        <c:lblOffset val="100"/>
        <c:baseTimeUnit val="years"/>
      </c:dateAx>
      <c:valAx>
        <c:axId val="1712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31.63</c:v>
                </c:pt>
                <c:pt idx="1">
                  <c:v>31.42</c:v>
                </c:pt>
                <c:pt idx="2">
                  <c:v>30.36</c:v>
                </c:pt>
                <c:pt idx="3">
                  <c:v>29.72</c:v>
                </c:pt>
                <c:pt idx="4">
                  <c:v>28.87</c:v>
                </c:pt>
              </c:numCache>
            </c:numRef>
          </c:val>
        </c:ser>
        <c:dLbls>
          <c:showLegendKey val="0"/>
          <c:showVal val="0"/>
          <c:showCatName val="0"/>
          <c:showSerName val="0"/>
          <c:showPercent val="0"/>
          <c:showBubbleSize val="0"/>
        </c:dLbls>
        <c:gapWidth val="150"/>
        <c:axId val="171793408"/>
        <c:axId val="1718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71793408"/>
        <c:axId val="171820160"/>
      </c:lineChart>
      <c:dateAx>
        <c:axId val="171793408"/>
        <c:scaling>
          <c:orientation val="minMax"/>
        </c:scaling>
        <c:delete val="1"/>
        <c:axPos val="b"/>
        <c:numFmt formatCode="ge" sourceLinked="1"/>
        <c:majorTickMark val="none"/>
        <c:minorTickMark val="none"/>
        <c:tickLblPos val="none"/>
        <c:crossAx val="171820160"/>
        <c:crosses val="autoZero"/>
        <c:auto val="1"/>
        <c:lblOffset val="100"/>
        <c:baseTimeUnit val="years"/>
      </c:dateAx>
      <c:valAx>
        <c:axId val="1718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65.55</c:v>
                </c:pt>
                <c:pt idx="1">
                  <c:v>67.08</c:v>
                </c:pt>
                <c:pt idx="2">
                  <c:v>67.13</c:v>
                </c:pt>
                <c:pt idx="3">
                  <c:v>70.489999999999995</c:v>
                </c:pt>
                <c:pt idx="4">
                  <c:v>71.55</c:v>
                </c:pt>
              </c:numCache>
            </c:numRef>
          </c:val>
        </c:ser>
        <c:dLbls>
          <c:showLegendKey val="0"/>
          <c:showVal val="0"/>
          <c:showCatName val="0"/>
          <c:showSerName val="0"/>
          <c:showPercent val="0"/>
          <c:showBubbleSize val="0"/>
        </c:dLbls>
        <c:gapWidth val="150"/>
        <c:axId val="171833984"/>
        <c:axId val="1718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71833984"/>
        <c:axId val="171840256"/>
      </c:lineChart>
      <c:dateAx>
        <c:axId val="171833984"/>
        <c:scaling>
          <c:orientation val="minMax"/>
        </c:scaling>
        <c:delete val="1"/>
        <c:axPos val="b"/>
        <c:numFmt formatCode="ge" sourceLinked="1"/>
        <c:majorTickMark val="none"/>
        <c:minorTickMark val="none"/>
        <c:tickLblPos val="none"/>
        <c:crossAx val="171840256"/>
        <c:crosses val="autoZero"/>
        <c:auto val="1"/>
        <c:lblOffset val="100"/>
        <c:baseTimeUnit val="years"/>
      </c:dateAx>
      <c:valAx>
        <c:axId val="171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65.819999999999993</c:v>
                </c:pt>
                <c:pt idx="1">
                  <c:v>64.67</c:v>
                </c:pt>
                <c:pt idx="2">
                  <c:v>64.349999999999994</c:v>
                </c:pt>
                <c:pt idx="3">
                  <c:v>64.34</c:v>
                </c:pt>
                <c:pt idx="4">
                  <c:v>62.84</c:v>
                </c:pt>
              </c:numCache>
            </c:numRef>
          </c:val>
        </c:ser>
        <c:dLbls>
          <c:showLegendKey val="0"/>
          <c:showVal val="0"/>
          <c:showCatName val="0"/>
          <c:showSerName val="0"/>
          <c:showPercent val="0"/>
          <c:showBubbleSize val="0"/>
        </c:dLbls>
        <c:gapWidth val="150"/>
        <c:axId val="171229184"/>
        <c:axId val="1712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29184"/>
        <c:axId val="171258240"/>
      </c:lineChart>
      <c:dateAx>
        <c:axId val="171229184"/>
        <c:scaling>
          <c:orientation val="minMax"/>
        </c:scaling>
        <c:delete val="1"/>
        <c:axPos val="b"/>
        <c:numFmt formatCode="ge" sourceLinked="1"/>
        <c:majorTickMark val="none"/>
        <c:minorTickMark val="none"/>
        <c:tickLblPos val="none"/>
        <c:crossAx val="171258240"/>
        <c:crosses val="autoZero"/>
        <c:auto val="1"/>
        <c:lblOffset val="100"/>
        <c:baseTimeUnit val="years"/>
      </c:dateAx>
      <c:valAx>
        <c:axId val="171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288448"/>
        <c:axId val="171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288448"/>
        <c:axId val="171294720"/>
      </c:lineChart>
      <c:dateAx>
        <c:axId val="171288448"/>
        <c:scaling>
          <c:orientation val="minMax"/>
        </c:scaling>
        <c:delete val="1"/>
        <c:axPos val="b"/>
        <c:numFmt formatCode="ge" sourceLinked="1"/>
        <c:majorTickMark val="none"/>
        <c:minorTickMark val="none"/>
        <c:tickLblPos val="none"/>
        <c:crossAx val="171294720"/>
        <c:crosses val="autoZero"/>
        <c:auto val="1"/>
        <c:lblOffset val="100"/>
        <c:baseTimeUnit val="years"/>
      </c:dateAx>
      <c:valAx>
        <c:axId val="171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509248"/>
        <c:axId val="1715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509248"/>
        <c:axId val="171511168"/>
      </c:lineChart>
      <c:dateAx>
        <c:axId val="171509248"/>
        <c:scaling>
          <c:orientation val="minMax"/>
        </c:scaling>
        <c:delete val="1"/>
        <c:axPos val="b"/>
        <c:numFmt formatCode="ge" sourceLinked="1"/>
        <c:majorTickMark val="none"/>
        <c:minorTickMark val="none"/>
        <c:tickLblPos val="none"/>
        <c:crossAx val="171511168"/>
        <c:crosses val="autoZero"/>
        <c:auto val="1"/>
        <c:lblOffset val="100"/>
        <c:baseTimeUnit val="years"/>
      </c:dateAx>
      <c:valAx>
        <c:axId val="1715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576704"/>
        <c:axId val="1715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576704"/>
        <c:axId val="171582976"/>
      </c:lineChart>
      <c:dateAx>
        <c:axId val="171576704"/>
        <c:scaling>
          <c:orientation val="minMax"/>
        </c:scaling>
        <c:delete val="1"/>
        <c:axPos val="b"/>
        <c:numFmt formatCode="ge" sourceLinked="1"/>
        <c:majorTickMark val="none"/>
        <c:minorTickMark val="none"/>
        <c:tickLblPos val="none"/>
        <c:crossAx val="171582976"/>
        <c:crosses val="autoZero"/>
        <c:auto val="1"/>
        <c:lblOffset val="100"/>
        <c:baseTimeUnit val="years"/>
      </c:dateAx>
      <c:valAx>
        <c:axId val="1715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600896"/>
        <c:axId val="1716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600896"/>
        <c:axId val="171607168"/>
      </c:lineChart>
      <c:dateAx>
        <c:axId val="171600896"/>
        <c:scaling>
          <c:orientation val="minMax"/>
        </c:scaling>
        <c:delete val="1"/>
        <c:axPos val="b"/>
        <c:numFmt formatCode="ge" sourceLinked="1"/>
        <c:majorTickMark val="none"/>
        <c:minorTickMark val="none"/>
        <c:tickLblPos val="none"/>
        <c:crossAx val="171607168"/>
        <c:crosses val="autoZero"/>
        <c:auto val="1"/>
        <c:lblOffset val="100"/>
        <c:baseTimeUnit val="years"/>
      </c:dateAx>
      <c:valAx>
        <c:axId val="1716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1495.54</c:v>
                </c:pt>
                <c:pt idx="1">
                  <c:v>1442.19</c:v>
                </c:pt>
                <c:pt idx="2">
                  <c:v>1428.68</c:v>
                </c:pt>
                <c:pt idx="3">
                  <c:v>1348.07</c:v>
                </c:pt>
                <c:pt idx="4">
                  <c:v>1284.22</c:v>
                </c:pt>
              </c:numCache>
            </c:numRef>
          </c:val>
        </c:ser>
        <c:dLbls>
          <c:showLegendKey val="0"/>
          <c:showVal val="0"/>
          <c:showCatName val="0"/>
          <c:showSerName val="0"/>
          <c:showPercent val="0"/>
          <c:showBubbleSize val="0"/>
        </c:dLbls>
        <c:gapWidth val="150"/>
        <c:axId val="171625088"/>
        <c:axId val="1716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171625088"/>
        <c:axId val="171635456"/>
      </c:lineChart>
      <c:dateAx>
        <c:axId val="171625088"/>
        <c:scaling>
          <c:orientation val="minMax"/>
        </c:scaling>
        <c:delete val="1"/>
        <c:axPos val="b"/>
        <c:numFmt formatCode="ge" sourceLinked="1"/>
        <c:majorTickMark val="none"/>
        <c:minorTickMark val="none"/>
        <c:tickLblPos val="none"/>
        <c:crossAx val="171635456"/>
        <c:crosses val="autoZero"/>
        <c:auto val="1"/>
        <c:lblOffset val="100"/>
        <c:baseTimeUnit val="years"/>
      </c:dateAx>
      <c:valAx>
        <c:axId val="1716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40.409999999999997</c:v>
                </c:pt>
                <c:pt idx="1">
                  <c:v>38.71</c:v>
                </c:pt>
                <c:pt idx="2">
                  <c:v>37.840000000000003</c:v>
                </c:pt>
                <c:pt idx="3">
                  <c:v>37.97</c:v>
                </c:pt>
                <c:pt idx="4">
                  <c:v>36.450000000000003</c:v>
                </c:pt>
              </c:numCache>
            </c:numRef>
          </c:val>
        </c:ser>
        <c:dLbls>
          <c:showLegendKey val="0"/>
          <c:showVal val="0"/>
          <c:showCatName val="0"/>
          <c:showSerName val="0"/>
          <c:showPercent val="0"/>
          <c:showBubbleSize val="0"/>
        </c:dLbls>
        <c:gapWidth val="150"/>
        <c:axId val="171741568"/>
        <c:axId val="1717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171741568"/>
        <c:axId val="171743488"/>
      </c:lineChart>
      <c:dateAx>
        <c:axId val="171741568"/>
        <c:scaling>
          <c:orientation val="minMax"/>
        </c:scaling>
        <c:delete val="1"/>
        <c:axPos val="b"/>
        <c:numFmt formatCode="ge" sourceLinked="1"/>
        <c:majorTickMark val="none"/>
        <c:minorTickMark val="none"/>
        <c:tickLblPos val="none"/>
        <c:crossAx val="171743488"/>
        <c:crosses val="autoZero"/>
        <c:auto val="1"/>
        <c:lblOffset val="100"/>
        <c:baseTimeUnit val="years"/>
      </c:dateAx>
      <c:valAx>
        <c:axId val="171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668.77</c:v>
                </c:pt>
                <c:pt idx="1">
                  <c:v>691.62</c:v>
                </c:pt>
                <c:pt idx="2">
                  <c:v>702.28</c:v>
                </c:pt>
                <c:pt idx="3">
                  <c:v>712.95</c:v>
                </c:pt>
                <c:pt idx="4">
                  <c:v>746.17</c:v>
                </c:pt>
              </c:numCache>
            </c:numRef>
          </c:val>
        </c:ser>
        <c:dLbls>
          <c:showLegendKey val="0"/>
          <c:showVal val="0"/>
          <c:showCatName val="0"/>
          <c:showSerName val="0"/>
          <c:showPercent val="0"/>
          <c:showBubbleSize val="0"/>
        </c:dLbls>
        <c:gapWidth val="150"/>
        <c:axId val="171773312"/>
        <c:axId val="1717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71773312"/>
        <c:axId val="171779584"/>
      </c:lineChart>
      <c:dateAx>
        <c:axId val="171773312"/>
        <c:scaling>
          <c:orientation val="minMax"/>
        </c:scaling>
        <c:delete val="1"/>
        <c:axPos val="b"/>
        <c:numFmt formatCode="ge" sourceLinked="1"/>
        <c:majorTickMark val="none"/>
        <c:minorTickMark val="none"/>
        <c:tickLblPos val="none"/>
        <c:crossAx val="171779584"/>
        <c:crosses val="autoZero"/>
        <c:auto val="1"/>
        <c:lblOffset val="100"/>
        <c:baseTimeUnit val="years"/>
      </c:dateAx>
      <c:valAx>
        <c:axId val="1717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宇和島市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80422</v>
      </c>
      <c r="AM8" s="47"/>
      <c r="AN8" s="47"/>
      <c r="AO8" s="47"/>
      <c r="AP8" s="47"/>
      <c r="AQ8" s="47"/>
      <c r="AR8" s="47"/>
      <c r="AS8" s="47"/>
      <c r="AT8" s="43">
        <f>データ!S6</f>
        <v>468.16</v>
      </c>
      <c r="AU8" s="43"/>
      <c r="AV8" s="43"/>
      <c r="AW8" s="43"/>
      <c r="AX8" s="43"/>
      <c r="AY8" s="43"/>
      <c r="AZ8" s="43"/>
      <c r="BA8" s="43"/>
      <c r="BB8" s="43">
        <f>データ!T6</f>
        <v>171.78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1.1599999999999999</v>
      </c>
      <c r="Q10" s="43"/>
      <c r="R10" s="43"/>
      <c r="S10" s="43"/>
      <c r="T10" s="43"/>
      <c r="U10" s="43"/>
      <c r="V10" s="43"/>
      <c r="W10" s="43">
        <f>データ!P6</f>
        <v>100</v>
      </c>
      <c r="X10" s="43"/>
      <c r="Y10" s="43"/>
      <c r="Z10" s="43"/>
      <c r="AA10" s="43"/>
      <c r="AB10" s="43"/>
      <c r="AC10" s="43"/>
      <c r="AD10" s="47">
        <f>データ!Q6</f>
        <v>4795</v>
      </c>
      <c r="AE10" s="47"/>
      <c r="AF10" s="47"/>
      <c r="AG10" s="47"/>
      <c r="AH10" s="47"/>
      <c r="AI10" s="47"/>
      <c r="AJ10" s="47"/>
      <c r="AK10" s="2"/>
      <c r="AL10" s="47">
        <f>データ!U6</f>
        <v>921</v>
      </c>
      <c r="AM10" s="47"/>
      <c r="AN10" s="47"/>
      <c r="AO10" s="47"/>
      <c r="AP10" s="47"/>
      <c r="AQ10" s="47"/>
      <c r="AR10" s="47"/>
      <c r="AS10" s="47"/>
      <c r="AT10" s="43">
        <f>データ!V6</f>
        <v>0.33</v>
      </c>
      <c r="AU10" s="43"/>
      <c r="AV10" s="43"/>
      <c r="AW10" s="43"/>
      <c r="AX10" s="43"/>
      <c r="AY10" s="43"/>
      <c r="AZ10" s="43"/>
      <c r="BA10" s="43"/>
      <c r="BB10" s="43">
        <f>データ!W6</f>
        <v>2790.91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73"/>
      <c r="BN47" s="73"/>
      <c r="BO47" s="73"/>
      <c r="BP47" s="73"/>
      <c r="BQ47" s="73"/>
      <c r="BR47" s="73"/>
      <c r="BS47" s="73"/>
      <c r="BT47" s="73"/>
      <c r="BU47" s="73"/>
      <c r="BV47" s="73"/>
      <c r="BW47" s="73"/>
      <c r="BX47" s="73"/>
      <c r="BY47" s="73"/>
      <c r="BZ47" s="7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3"/>
      <c r="BN48" s="73"/>
      <c r="BO48" s="73"/>
      <c r="BP48" s="73"/>
      <c r="BQ48" s="73"/>
      <c r="BR48" s="73"/>
      <c r="BS48" s="73"/>
      <c r="BT48" s="73"/>
      <c r="BU48" s="73"/>
      <c r="BV48" s="73"/>
      <c r="BW48" s="73"/>
      <c r="BX48" s="73"/>
      <c r="BY48" s="73"/>
      <c r="BZ48" s="7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3"/>
      <c r="BN49" s="73"/>
      <c r="BO49" s="73"/>
      <c r="BP49" s="73"/>
      <c r="BQ49" s="73"/>
      <c r="BR49" s="73"/>
      <c r="BS49" s="73"/>
      <c r="BT49" s="73"/>
      <c r="BU49" s="73"/>
      <c r="BV49" s="73"/>
      <c r="BW49" s="73"/>
      <c r="BX49" s="73"/>
      <c r="BY49" s="73"/>
      <c r="BZ49" s="7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3"/>
      <c r="BN50" s="73"/>
      <c r="BO50" s="73"/>
      <c r="BP50" s="73"/>
      <c r="BQ50" s="73"/>
      <c r="BR50" s="73"/>
      <c r="BS50" s="73"/>
      <c r="BT50" s="73"/>
      <c r="BU50" s="73"/>
      <c r="BV50" s="73"/>
      <c r="BW50" s="73"/>
      <c r="BX50" s="73"/>
      <c r="BY50" s="73"/>
      <c r="BZ50" s="7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3"/>
      <c r="BN51" s="73"/>
      <c r="BO51" s="73"/>
      <c r="BP51" s="73"/>
      <c r="BQ51" s="73"/>
      <c r="BR51" s="73"/>
      <c r="BS51" s="73"/>
      <c r="BT51" s="73"/>
      <c r="BU51" s="73"/>
      <c r="BV51" s="73"/>
      <c r="BW51" s="73"/>
      <c r="BX51" s="73"/>
      <c r="BY51" s="73"/>
      <c r="BZ51" s="7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3"/>
      <c r="BN52" s="73"/>
      <c r="BO52" s="73"/>
      <c r="BP52" s="73"/>
      <c r="BQ52" s="73"/>
      <c r="BR52" s="73"/>
      <c r="BS52" s="73"/>
      <c r="BT52" s="73"/>
      <c r="BU52" s="73"/>
      <c r="BV52" s="73"/>
      <c r="BW52" s="73"/>
      <c r="BX52" s="73"/>
      <c r="BY52" s="73"/>
      <c r="BZ52" s="7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3"/>
      <c r="BN53" s="73"/>
      <c r="BO53" s="73"/>
      <c r="BP53" s="73"/>
      <c r="BQ53" s="73"/>
      <c r="BR53" s="73"/>
      <c r="BS53" s="73"/>
      <c r="BT53" s="73"/>
      <c r="BU53" s="73"/>
      <c r="BV53" s="73"/>
      <c r="BW53" s="73"/>
      <c r="BX53" s="73"/>
      <c r="BY53" s="73"/>
      <c r="BZ53" s="7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3"/>
      <c r="BN54" s="73"/>
      <c r="BO54" s="73"/>
      <c r="BP54" s="73"/>
      <c r="BQ54" s="73"/>
      <c r="BR54" s="73"/>
      <c r="BS54" s="73"/>
      <c r="BT54" s="73"/>
      <c r="BU54" s="73"/>
      <c r="BV54" s="73"/>
      <c r="BW54" s="73"/>
      <c r="BX54" s="73"/>
      <c r="BY54" s="73"/>
      <c r="BZ54" s="7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3"/>
      <c r="BN55" s="73"/>
      <c r="BO55" s="73"/>
      <c r="BP55" s="73"/>
      <c r="BQ55" s="73"/>
      <c r="BR55" s="73"/>
      <c r="BS55" s="73"/>
      <c r="BT55" s="73"/>
      <c r="BU55" s="73"/>
      <c r="BV55" s="73"/>
      <c r="BW55" s="73"/>
      <c r="BX55" s="73"/>
      <c r="BY55" s="73"/>
      <c r="BZ55" s="74"/>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5"/>
      <c r="BM56" s="73"/>
      <c r="BN56" s="73"/>
      <c r="BO56" s="73"/>
      <c r="BP56" s="73"/>
      <c r="BQ56" s="73"/>
      <c r="BR56" s="73"/>
      <c r="BS56" s="73"/>
      <c r="BT56" s="73"/>
      <c r="BU56" s="73"/>
      <c r="BV56" s="73"/>
      <c r="BW56" s="73"/>
      <c r="BX56" s="73"/>
      <c r="BY56" s="73"/>
      <c r="BZ56" s="74"/>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5"/>
      <c r="BM57" s="73"/>
      <c r="BN57" s="73"/>
      <c r="BO57" s="73"/>
      <c r="BP57" s="73"/>
      <c r="BQ57" s="73"/>
      <c r="BR57" s="73"/>
      <c r="BS57" s="73"/>
      <c r="BT57" s="73"/>
      <c r="BU57" s="73"/>
      <c r="BV57" s="73"/>
      <c r="BW57" s="73"/>
      <c r="BX57" s="73"/>
      <c r="BY57" s="73"/>
      <c r="BZ57" s="7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3"/>
      <c r="BN58" s="73"/>
      <c r="BO58" s="73"/>
      <c r="BP58" s="73"/>
      <c r="BQ58" s="73"/>
      <c r="BR58" s="73"/>
      <c r="BS58" s="73"/>
      <c r="BT58" s="73"/>
      <c r="BU58" s="73"/>
      <c r="BV58" s="73"/>
      <c r="BW58" s="73"/>
      <c r="BX58" s="73"/>
      <c r="BY58" s="73"/>
      <c r="BZ58" s="7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3"/>
      <c r="BN59" s="73"/>
      <c r="BO59" s="73"/>
      <c r="BP59" s="73"/>
      <c r="BQ59" s="73"/>
      <c r="BR59" s="73"/>
      <c r="BS59" s="73"/>
      <c r="BT59" s="73"/>
      <c r="BU59" s="73"/>
      <c r="BV59" s="73"/>
      <c r="BW59" s="73"/>
      <c r="BX59" s="73"/>
      <c r="BY59" s="73"/>
      <c r="BZ59" s="74"/>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3"/>
      <c r="BN60" s="73"/>
      <c r="BO60" s="73"/>
      <c r="BP60" s="73"/>
      <c r="BQ60" s="73"/>
      <c r="BR60" s="73"/>
      <c r="BS60" s="73"/>
      <c r="BT60" s="73"/>
      <c r="BU60" s="73"/>
      <c r="BV60" s="73"/>
      <c r="BW60" s="73"/>
      <c r="BX60" s="73"/>
      <c r="BY60" s="73"/>
      <c r="BZ60" s="74"/>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3"/>
      <c r="BN61" s="73"/>
      <c r="BO61" s="73"/>
      <c r="BP61" s="73"/>
      <c r="BQ61" s="73"/>
      <c r="BR61" s="73"/>
      <c r="BS61" s="73"/>
      <c r="BT61" s="73"/>
      <c r="BU61" s="73"/>
      <c r="BV61" s="73"/>
      <c r="BW61" s="73"/>
      <c r="BX61" s="73"/>
      <c r="BY61" s="73"/>
      <c r="BZ61" s="7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3"/>
      <c r="BN62" s="73"/>
      <c r="BO62" s="73"/>
      <c r="BP62" s="73"/>
      <c r="BQ62" s="73"/>
      <c r="BR62" s="73"/>
      <c r="BS62" s="73"/>
      <c r="BT62" s="73"/>
      <c r="BU62" s="73"/>
      <c r="BV62" s="73"/>
      <c r="BW62" s="73"/>
      <c r="BX62" s="73"/>
      <c r="BY62" s="73"/>
      <c r="BZ62" s="7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4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382035</v>
      </c>
      <c r="D6" s="31">
        <f t="shared" si="3"/>
        <v>47</v>
      </c>
      <c r="E6" s="31">
        <f t="shared" si="3"/>
        <v>17</v>
      </c>
      <c r="F6" s="31">
        <f t="shared" si="3"/>
        <v>6</v>
      </c>
      <c r="G6" s="31">
        <f t="shared" si="3"/>
        <v>0</v>
      </c>
      <c r="H6" s="31" t="str">
        <f t="shared" si="3"/>
        <v>愛媛県　宇和島市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1.1599999999999999</v>
      </c>
      <c r="P6" s="32">
        <f t="shared" si="3"/>
        <v>100</v>
      </c>
      <c r="Q6" s="32">
        <f t="shared" si="3"/>
        <v>4795</v>
      </c>
      <c r="R6" s="32">
        <f t="shared" si="3"/>
        <v>80422</v>
      </c>
      <c r="S6" s="32">
        <f t="shared" si="3"/>
        <v>468.16</v>
      </c>
      <c r="T6" s="32">
        <f t="shared" si="3"/>
        <v>171.78</v>
      </c>
      <c r="U6" s="32">
        <f t="shared" si="3"/>
        <v>921</v>
      </c>
      <c r="V6" s="32">
        <f t="shared" si="3"/>
        <v>0.33</v>
      </c>
      <c r="W6" s="32">
        <f t="shared" si="3"/>
        <v>2790.91</v>
      </c>
      <c r="X6" s="33">
        <f>IF(X7="",NA(),X7)</f>
        <v>65.819999999999993</v>
      </c>
      <c r="Y6" s="33">
        <f t="shared" ref="Y6:AG6" si="4">IF(Y7="",NA(),Y7)</f>
        <v>64.67</v>
      </c>
      <c r="Z6" s="33">
        <f t="shared" si="4"/>
        <v>64.349999999999994</v>
      </c>
      <c r="AA6" s="33">
        <f t="shared" si="4"/>
        <v>64.34</v>
      </c>
      <c r="AB6" s="33">
        <f t="shared" si="4"/>
        <v>62.84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1495.54</v>
      </c>
      <c r="BF6" s="33">
        <f t="shared" ref="BF6:BN6" si="7">IF(BF7="",NA(),BF7)</f>
        <v>1442.19</v>
      </c>
      <c r="BG6" s="33">
        <f t="shared" si="7"/>
        <v>1428.68</v>
      </c>
      <c r="BH6" s="33">
        <f t="shared" si="7"/>
        <v>1348.07</v>
      </c>
      <c r="BI6" s="33">
        <f t="shared" si="7"/>
        <v>1284.22</v>
      </c>
      <c r="BJ6" s="33">
        <f t="shared" si="7"/>
        <v>1723.1</v>
      </c>
      <c r="BK6" s="33">
        <f t="shared" si="7"/>
        <v>827.19</v>
      </c>
      <c r="BL6" s="33">
        <f t="shared" si="7"/>
        <v>817.63</v>
      </c>
      <c r="BM6" s="33">
        <f t="shared" si="7"/>
        <v>830.5</v>
      </c>
      <c r="BN6" s="33">
        <f t="shared" si="7"/>
        <v>1029.24</v>
      </c>
      <c r="BO6" s="32" t="str">
        <f>IF(BO7="","",IF(BO7="-","【-】","【"&amp;SUBSTITUTE(TEXT(BO7,"#,##0.00"),"-","△")&amp;"】"))</f>
        <v>【1,052.66】</v>
      </c>
      <c r="BP6" s="33">
        <f>IF(BP7="",NA(),BP7)</f>
        <v>40.409999999999997</v>
      </c>
      <c r="BQ6" s="33">
        <f t="shared" ref="BQ6:BY6" si="8">IF(BQ7="",NA(),BQ7)</f>
        <v>38.71</v>
      </c>
      <c r="BR6" s="33">
        <f t="shared" si="8"/>
        <v>37.840000000000003</v>
      </c>
      <c r="BS6" s="33">
        <f t="shared" si="8"/>
        <v>37.97</v>
      </c>
      <c r="BT6" s="33">
        <f t="shared" si="8"/>
        <v>36.450000000000003</v>
      </c>
      <c r="BU6" s="33">
        <f t="shared" si="8"/>
        <v>35.909999999999997</v>
      </c>
      <c r="BV6" s="33">
        <f t="shared" si="8"/>
        <v>45.01</v>
      </c>
      <c r="BW6" s="33">
        <f t="shared" si="8"/>
        <v>46.31</v>
      </c>
      <c r="BX6" s="33">
        <f t="shared" si="8"/>
        <v>43.66</v>
      </c>
      <c r="BY6" s="33">
        <f t="shared" si="8"/>
        <v>43.13</v>
      </c>
      <c r="BZ6" s="32" t="str">
        <f>IF(BZ7="","",IF(BZ7="-","【-】","【"&amp;SUBSTITUTE(TEXT(BZ7,"#,##0.00"),"-","△")&amp;"】"))</f>
        <v>【40.22】</v>
      </c>
      <c r="CA6" s="33">
        <f>IF(CA7="",NA(),CA7)</f>
        <v>668.77</v>
      </c>
      <c r="CB6" s="33">
        <f t="shared" ref="CB6:CJ6" si="9">IF(CB7="",NA(),CB7)</f>
        <v>691.62</v>
      </c>
      <c r="CC6" s="33">
        <f t="shared" si="9"/>
        <v>702.28</v>
      </c>
      <c r="CD6" s="33">
        <f t="shared" si="9"/>
        <v>712.95</v>
      </c>
      <c r="CE6" s="33">
        <f t="shared" si="9"/>
        <v>746.17</v>
      </c>
      <c r="CF6" s="33">
        <f t="shared" si="9"/>
        <v>459.38</v>
      </c>
      <c r="CG6" s="33">
        <f t="shared" si="9"/>
        <v>350.91</v>
      </c>
      <c r="CH6" s="33">
        <f t="shared" si="9"/>
        <v>349.08</v>
      </c>
      <c r="CI6" s="33">
        <f t="shared" si="9"/>
        <v>382.09</v>
      </c>
      <c r="CJ6" s="33">
        <f t="shared" si="9"/>
        <v>392.03</v>
      </c>
      <c r="CK6" s="32" t="str">
        <f>IF(CK7="","",IF(CK7="-","【-】","【"&amp;SUBSTITUTE(TEXT(CK7,"#,##0.00"),"-","△")&amp;"】"))</f>
        <v>【424.58】</v>
      </c>
      <c r="CL6" s="33">
        <f>IF(CL7="",NA(),CL7)</f>
        <v>31.63</v>
      </c>
      <c r="CM6" s="33">
        <f t="shared" ref="CM6:CU6" si="10">IF(CM7="",NA(),CM7)</f>
        <v>31.42</v>
      </c>
      <c r="CN6" s="33">
        <f t="shared" si="10"/>
        <v>30.36</v>
      </c>
      <c r="CO6" s="33">
        <f t="shared" si="10"/>
        <v>29.72</v>
      </c>
      <c r="CP6" s="33">
        <f t="shared" si="10"/>
        <v>28.87</v>
      </c>
      <c r="CQ6" s="33">
        <f t="shared" si="10"/>
        <v>32.04</v>
      </c>
      <c r="CR6" s="33">
        <f t="shared" si="10"/>
        <v>38.24</v>
      </c>
      <c r="CS6" s="33">
        <f t="shared" si="10"/>
        <v>39.42</v>
      </c>
      <c r="CT6" s="33">
        <f t="shared" si="10"/>
        <v>39.68</v>
      </c>
      <c r="CU6" s="33">
        <f t="shared" si="10"/>
        <v>35.64</v>
      </c>
      <c r="CV6" s="32" t="str">
        <f>IF(CV7="","",IF(CV7="-","【-】","【"&amp;SUBSTITUTE(TEXT(CV7,"#,##0.00"),"-","△")&amp;"】"))</f>
        <v>【33.90】</v>
      </c>
      <c r="CW6" s="33">
        <f>IF(CW7="",NA(),CW7)</f>
        <v>65.55</v>
      </c>
      <c r="CX6" s="33">
        <f t="shared" ref="CX6:DF6" si="11">IF(CX7="",NA(),CX7)</f>
        <v>67.08</v>
      </c>
      <c r="CY6" s="33">
        <f t="shared" si="11"/>
        <v>67.13</v>
      </c>
      <c r="CZ6" s="33">
        <f t="shared" si="11"/>
        <v>70.489999999999995</v>
      </c>
      <c r="DA6" s="33">
        <f t="shared" si="11"/>
        <v>71.55</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382035</v>
      </c>
      <c r="D7" s="35">
        <v>47</v>
      </c>
      <c r="E7" s="35">
        <v>17</v>
      </c>
      <c r="F7" s="35">
        <v>6</v>
      </c>
      <c r="G7" s="35">
        <v>0</v>
      </c>
      <c r="H7" s="35" t="s">
        <v>96</v>
      </c>
      <c r="I7" s="35" t="s">
        <v>97</v>
      </c>
      <c r="J7" s="35" t="s">
        <v>98</v>
      </c>
      <c r="K7" s="35" t="s">
        <v>99</v>
      </c>
      <c r="L7" s="35" t="s">
        <v>100</v>
      </c>
      <c r="M7" s="36" t="s">
        <v>101</v>
      </c>
      <c r="N7" s="36" t="s">
        <v>102</v>
      </c>
      <c r="O7" s="36">
        <v>1.1599999999999999</v>
      </c>
      <c r="P7" s="36">
        <v>100</v>
      </c>
      <c r="Q7" s="36">
        <v>4795</v>
      </c>
      <c r="R7" s="36">
        <v>80422</v>
      </c>
      <c r="S7" s="36">
        <v>468.16</v>
      </c>
      <c r="T7" s="36">
        <v>171.78</v>
      </c>
      <c r="U7" s="36">
        <v>921</v>
      </c>
      <c r="V7" s="36">
        <v>0.33</v>
      </c>
      <c r="W7" s="36">
        <v>2790.91</v>
      </c>
      <c r="X7" s="36">
        <v>65.819999999999993</v>
      </c>
      <c r="Y7" s="36">
        <v>64.67</v>
      </c>
      <c r="Z7" s="36">
        <v>64.349999999999994</v>
      </c>
      <c r="AA7" s="36">
        <v>64.34</v>
      </c>
      <c r="AB7" s="36">
        <v>62.84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1495.54</v>
      </c>
      <c r="BF7" s="36">
        <v>1442.19</v>
      </c>
      <c r="BG7" s="36">
        <v>1428.68</v>
      </c>
      <c r="BH7" s="36">
        <v>1348.07</v>
      </c>
      <c r="BI7" s="36">
        <v>1284.22</v>
      </c>
      <c r="BJ7" s="36">
        <v>1723.1</v>
      </c>
      <c r="BK7" s="36">
        <v>827.19</v>
      </c>
      <c r="BL7" s="36">
        <v>817.63</v>
      </c>
      <c r="BM7" s="36">
        <v>830.5</v>
      </c>
      <c r="BN7" s="36">
        <v>1029.24</v>
      </c>
      <c r="BO7" s="36">
        <v>1052.6600000000001</v>
      </c>
      <c r="BP7" s="36">
        <v>40.409999999999997</v>
      </c>
      <c r="BQ7" s="36">
        <v>38.71</v>
      </c>
      <c r="BR7" s="36">
        <v>37.840000000000003</v>
      </c>
      <c r="BS7" s="36">
        <v>37.97</v>
      </c>
      <c r="BT7" s="36">
        <v>36.450000000000003</v>
      </c>
      <c r="BU7" s="36">
        <v>35.909999999999997</v>
      </c>
      <c r="BV7" s="36">
        <v>45.01</v>
      </c>
      <c r="BW7" s="36">
        <v>46.31</v>
      </c>
      <c r="BX7" s="36">
        <v>43.66</v>
      </c>
      <c r="BY7" s="36">
        <v>43.13</v>
      </c>
      <c r="BZ7" s="36">
        <v>40.22</v>
      </c>
      <c r="CA7" s="36">
        <v>668.77</v>
      </c>
      <c r="CB7" s="36">
        <v>691.62</v>
      </c>
      <c r="CC7" s="36">
        <v>702.28</v>
      </c>
      <c r="CD7" s="36">
        <v>712.95</v>
      </c>
      <c r="CE7" s="36">
        <v>746.17</v>
      </c>
      <c r="CF7" s="36">
        <v>459.38</v>
      </c>
      <c r="CG7" s="36">
        <v>350.91</v>
      </c>
      <c r="CH7" s="36">
        <v>349.08</v>
      </c>
      <c r="CI7" s="36">
        <v>382.09</v>
      </c>
      <c r="CJ7" s="36">
        <v>392.03</v>
      </c>
      <c r="CK7" s="36">
        <v>424.58</v>
      </c>
      <c r="CL7" s="36">
        <v>31.63</v>
      </c>
      <c r="CM7" s="36">
        <v>31.42</v>
      </c>
      <c r="CN7" s="36">
        <v>30.36</v>
      </c>
      <c r="CO7" s="36">
        <v>29.72</v>
      </c>
      <c r="CP7" s="36">
        <v>28.87</v>
      </c>
      <c r="CQ7" s="36">
        <v>32.04</v>
      </c>
      <c r="CR7" s="36">
        <v>38.24</v>
      </c>
      <c r="CS7" s="36">
        <v>39.42</v>
      </c>
      <c r="CT7" s="36">
        <v>39.68</v>
      </c>
      <c r="CU7" s="36">
        <v>35.64</v>
      </c>
      <c r="CV7" s="36">
        <v>33.9</v>
      </c>
      <c r="CW7" s="36">
        <v>65.55</v>
      </c>
      <c r="CX7" s="36">
        <v>67.08</v>
      </c>
      <c r="CY7" s="36">
        <v>67.13</v>
      </c>
      <c r="CZ7" s="36">
        <v>70.489999999999995</v>
      </c>
      <c r="DA7" s="36">
        <v>71.55</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2017-02-14T00:27:46Z</cp:lastPrinted>
  <dcterms:created xsi:type="dcterms:W3CDTF">2017-02-08T03:18:48Z</dcterms:created>
  <dcterms:modified xsi:type="dcterms:W3CDTF">2017-02-21T02:56:28Z</dcterms:modified>
  <cp:category/>
</cp:coreProperties>
</file>