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<sst xmlns="http://schemas.openxmlformats.org/spreadsheetml/2006/main" count="221" uniqueCount="111">
  <si>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</si>
  <si>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</si>
  <si>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</si>
  <si>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</si>
  <si>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</si>
  <si>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</si>
  <si>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</si>
  <si>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</si>
  <si>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</si>
  <si>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</si>
  <si>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</si>
  <si>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</si>
  <si>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</si>
  <si>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</si>
  <si>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</si>
  <si>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</si>
  <si>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</si>
  <si>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</si>
  <si>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</si>
  <si>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</si>
  <si>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</si>
  <si>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</si>
  <si>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</si>
  <si>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</si>
  <si>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</si>
  <si>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</si>
  <si>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</si>
  <si>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</si>
  <si>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</si>
  <si>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</si>
  <si>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</si>
  <si>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</si>
  <si>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</si>
  <si>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</si>
  <si>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</si>
  <si>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</si>
  <si>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</si>
  <si>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</si>
  <si>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</si>
  <si>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</si>
  <si>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</si>
  <si>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</si>
  <si>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</si>
  <si>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</si>
  <si>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</si>
  <si>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</si>
  <si>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</si>
  <si>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</si>
  <si>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</si>
  <si>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</si>
  <si>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</si>
  <si>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</si>
  <si>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</si>
  <si>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</si>
  <si>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</si>
  <si>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</si>
  <si>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</si>
  <si>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</si>
  <si>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</si>
  <si>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</si>
  <si>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</si>
  <si>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</si>
  <si>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</si>
  <si>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</si>
  <si>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</si>
  <si>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</si>
  <si>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</si>
  <si>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</si>
  <si>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</si>
  <si>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</si>
  <si>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</si>
  <si>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</si>
  <si>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</si>
  <si>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</si>
  <si>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</si>
  <si>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</si>
  <si>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</si>
  <si>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</si>
  <si>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</si>
  <si>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</si>
  <si>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</si>
  <si>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</si>
  <si>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</si>
  <si>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</si>
  <si>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</si>
  <si>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</si>
  <si>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</si>
  <si>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</si>
  <si>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</si>
  <si>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</si>
  <si>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</si>
  <si>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</si>
  <si>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</si>
  <si>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</si>
  <si>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</si>
  <si>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</si>
  <si>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松山市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</si>
  <si>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</si>
  <si>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</si>
  <si>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</si>
  <si>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</si>
  <si>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</si>
  <si>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</si>
  <si>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</si>
  <si>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</si>
  <si>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</si>
  <si>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</si>
  <si>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</si>
  <si>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平成27年度は、老朽化に伴う設備の取替工事等が発生したため、「経費回収率」や「汚水処理原価」は悪化した。
　「施設利用率」は、減少傾向にあるが、これは、当該事業の利用者が近年減少していることが要因と考えている。</t>
    <rPh sb="9" eb="12">
      <t>ロウキュウカ</t>
    </rPh>
    <rPh sb="13" eb="14">
      <t>トモナ</t>
    </rPh>
    <rPh sb="15" eb="17">
      <t>セツビ</t>
    </rPh>
    <rPh sb="18" eb="20">
      <t>トリカエ</t>
    </rPh>
    <rPh sb="20" eb="22">
      <t>コウジ</t>
    </rPh>
    <rPh sb="22" eb="23">
      <t>トウ</t>
    </rPh>
    <rPh sb="40" eb="42">
      <t>オスイ</t>
    </rPh>
    <rPh sb="42" eb="44">
      <t>ショリ</t>
    </rPh>
    <rPh sb="44" eb="46">
      <t>ゲンカ</t>
    </rPh>
    <rPh sb="48" eb="50">
      <t>アッカ</t>
    </rPh>
    <phoneticPr fontId="4"/>
  </si>
  <si>
    <t>　平成24年度に管渠の修繕が発生したため、管渠改善率が上がっている。</t>
    <phoneticPr fontId="4"/>
  </si>
  <si>
    <t>　本事業は、事業の規模が小さく、事業費の不足分を一般会計から繰り入れている。
　今後は、人口減少による減収や施設の老朽化が進むことが予想されるため、地域の人口見通しや費用対効果なども考慮しつつ事業の検討を行う予定である。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</si>
</sst>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9488256"/>
        <c:axId val="1594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0.11</c:v>
                </c:pt>
              </c:numCache>
            </c:numRef>
          </c:val>
          <c:smooth val="0"/>
        </c:ser>
        <c:dLbls>
          <c:showLegendKey val="0"/>
          <c:showVal val="0"/>
          <c:showCatName val="0"/>
          <c:showSerName val="0"/>
          <c:showPercent val="0"/>
          <c:showBubbleSize val="0"/>
        </c:dLbls>
        <c:marker val="1"/>
        <c:smooth val="0"/>
        <c:axId val="159488256"/>
        <c:axId val="159494528"/>
      </c:lineChart>
      <c:dateAx>
        <c:axId val="159488256"/>
        <c:scaling>
          <c:orientation val="minMax"/>
        </c:scaling>
        <c:delete val="1"/>
        <c:axPos val="b"/>
        <c:numFmt formatCode="ge" sourceLinked="1"/>
        <c:majorTickMark val="none"/>
        <c:minorTickMark val="none"/>
        <c:tickLblPos val="none"/>
        <c:crossAx val="159494528"/>
        <c:crosses val="autoZero"/>
        <c:auto val="1"/>
        <c:lblOffset val="100"/>
        <c:baseTimeUnit val="years"/>
      </c:dateAx>
      <c:valAx>
        <c:axId val="1594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50.79</c:v>
                </c:pt>
                <c:pt idx="1">
                  <c:v>46.83</c:v>
                </c:pt>
                <c:pt idx="2">
                  <c:v>46.83</c:v>
                </c:pt>
                <c:pt idx="3">
                  <c:v>45.24</c:v>
                </c:pt>
                <c:pt idx="4">
                  <c:v>45.24</c:v>
                </c:pt>
              </c:numCache>
            </c:numRef>
          </c:val>
        </c:ser>
        <c:dLbls>
          <c:showLegendKey val="0"/>
          <c:showVal val="0"/>
          <c:showCatName val="0"/>
          <c:showSerName val="0"/>
          <c:showPercent val="0"/>
          <c:showBubbleSize val="0"/>
        </c:dLbls>
        <c:gapWidth val="150"/>
        <c:axId val="160328320"/>
        <c:axId val="1603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57.3</c:v>
                </c:pt>
              </c:numCache>
            </c:numRef>
          </c:val>
          <c:smooth val="0"/>
        </c:ser>
        <c:dLbls>
          <c:showLegendKey val="0"/>
          <c:showVal val="0"/>
          <c:showCatName val="0"/>
          <c:showSerName val="0"/>
          <c:showPercent val="0"/>
          <c:showBubbleSize val="0"/>
        </c:dLbls>
        <c:marker val="1"/>
        <c:smooth val="0"/>
        <c:axId val="160328320"/>
        <c:axId val="160359168"/>
      </c:lineChart>
      <c:dateAx>
        <c:axId val="160328320"/>
        <c:scaling>
          <c:orientation val="minMax"/>
        </c:scaling>
        <c:delete val="1"/>
        <c:axPos val="b"/>
        <c:numFmt formatCode="ge" sourceLinked="1"/>
        <c:majorTickMark val="none"/>
        <c:minorTickMark val="none"/>
        <c:tickLblPos val="none"/>
        <c:crossAx val="160359168"/>
        <c:crosses val="autoZero"/>
        <c:auto val="1"/>
        <c:lblOffset val="100"/>
        <c:baseTimeUnit val="years"/>
      </c:dateAx>
      <c:valAx>
        <c:axId val="1603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0372992"/>
        <c:axId val="16037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89.43</c:v>
                </c:pt>
              </c:numCache>
            </c:numRef>
          </c:val>
          <c:smooth val="0"/>
        </c:ser>
        <c:dLbls>
          <c:showLegendKey val="0"/>
          <c:showVal val="0"/>
          <c:showCatName val="0"/>
          <c:showSerName val="0"/>
          <c:showPercent val="0"/>
          <c:showBubbleSize val="0"/>
        </c:dLbls>
        <c:marker val="1"/>
        <c:smooth val="0"/>
        <c:axId val="160372992"/>
        <c:axId val="160379264"/>
      </c:lineChart>
      <c:dateAx>
        <c:axId val="160372992"/>
        <c:scaling>
          <c:orientation val="minMax"/>
        </c:scaling>
        <c:delete val="1"/>
        <c:axPos val="b"/>
        <c:numFmt formatCode="ge" sourceLinked="1"/>
        <c:majorTickMark val="none"/>
        <c:minorTickMark val="none"/>
        <c:tickLblPos val="none"/>
        <c:crossAx val="160379264"/>
        <c:crosses val="autoZero"/>
        <c:auto val="1"/>
        <c:lblOffset val="100"/>
        <c:baseTimeUnit val="years"/>
      </c:dateAx>
      <c:valAx>
        <c:axId val="1603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79.7</c:v>
                </c:pt>
                <c:pt idx="1">
                  <c:v>100</c:v>
                </c:pt>
                <c:pt idx="2">
                  <c:v>100</c:v>
                </c:pt>
                <c:pt idx="3">
                  <c:v>100</c:v>
                </c:pt>
                <c:pt idx="4">
                  <c:v>100</c:v>
                </c:pt>
              </c:numCache>
            </c:numRef>
          </c:val>
        </c:ser>
        <c:dLbls>
          <c:showLegendKey val="0"/>
          <c:showVal val="0"/>
          <c:showCatName val="0"/>
          <c:showSerName val="0"/>
          <c:showPercent val="0"/>
          <c:showBubbleSize val="0"/>
        </c:dLbls>
        <c:gapWidth val="150"/>
        <c:axId val="159917952"/>
        <c:axId val="1599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917952"/>
        <c:axId val="159928320"/>
      </c:lineChart>
      <c:dateAx>
        <c:axId val="159917952"/>
        <c:scaling>
          <c:orientation val="minMax"/>
        </c:scaling>
        <c:delete val="1"/>
        <c:axPos val="b"/>
        <c:numFmt formatCode="ge" sourceLinked="1"/>
        <c:majorTickMark val="none"/>
        <c:minorTickMark val="none"/>
        <c:tickLblPos val="none"/>
        <c:crossAx val="159928320"/>
        <c:crosses val="autoZero"/>
        <c:auto val="1"/>
        <c:lblOffset val="100"/>
        <c:baseTimeUnit val="years"/>
      </c:dateAx>
      <c:valAx>
        <c:axId val="1599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954432"/>
        <c:axId val="15995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954432"/>
        <c:axId val="159956352"/>
      </c:lineChart>
      <c:dateAx>
        <c:axId val="159954432"/>
        <c:scaling>
          <c:orientation val="minMax"/>
        </c:scaling>
        <c:delete val="1"/>
        <c:axPos val="b"/>
        <c:numFmt formatCode="ge" sourceLinked="1"/>
        <c:majorTickMark val="none"/>
        <c:minorTickMark val="none"/>
        <c:tickLblPos val="none"/>
        <c:crossAx val="159956352"/>
        <c:crosses val="autoZero"/>
        <c:auto val="1"/>
        <c:lblOffset val="100"/>
        <c:baseTimeUnit val="years"/>
      </c:dateAx>
      <c:valAx>
        <c:axId val="1599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24672"/>
        <c:axId val="1597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24672"/>
        <c:axId val="159726592"/>
      </c:lineChart>
      <c:dateAx>
        <c:axId val="159724672"/>
        <c:scaling>
          <c:orientation val="minMax"/>
        </c:scaling>
        <c:delete val="1"/>
        <c:axPos val="b"/>
        <c:numFmt formatCode="ge" sourceLinked="1"/>
        <c:majorTickMark val="none"/>
        <c:minorTickMark val="none"/>
        <c:tickLblPos val="none"/>
        <c:crossAx val="159726592"/>
        <c:crosses val="autoZero"/>
        <c:auto val="1"/>
        <c:lblOffset val="100"/>
        <c:baseTimeUnit val="years"/>
      </c:dateAx>
      <c:valAx>
        <c:axId val="1597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779840"/>
        <c:axId val="1597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779840"/>
        <c:axId val="159786112"/>
      </c:lineChart>
      <c:dateAx>
        <c:axId val="159779840"/>
        <c:scaling>
          <c:orientation val="minMax"/>
        </c:scaling>
        <c:delete val="1"/>
        <c:axPos val="b"/>
        <c:numFmt formatCode="ge" sourceLinked="1"/>
        <c:majorTickMark val="none"/>
        <c:minorTickMark val="none"/>
        <c:tickLblPos val="none"/>
        <c:crossAx val="159786112"/>
        <c:crosses val="autoZero"/>
        <c:auto val="1"/>
        <c:lblOffset val="100"/>
        <c:baseTimeUnit val="years"/>
      </c:dateAx>
      <c:valAx>
        <c:axId val="1597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808128"/>
        <c:axId val="15981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808128"/>
        <c:axId val="159814400"/>
      </c:lineChart>
      <c:dateAx>
        <c:axId val="159808128"/>
        <c:scaling>
          <c:orientation val="minMax"/>
        </c:scaling>
        <c:delete val="1"/>
        <c:axPos val="b"/>
        <c:numFmt formatCode="ge" sourceLinked="1"/>
        <c:majorTickMark val="none"/>
        <c:minorTickMark val="none"/>
        <c:tickLblPos val="none"/>
        <c:crossAx val="159814400"/>
        <c:crosses val="autoZero"/>
        <c:auto val="1"/>
        <c:lblOffset val="100"/>
        <c:baseTimeUnit val="years"/>
      </c:dateAx>
      <c:valAx>
        <c:axId val="1598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832320"/>
        <c:axId val="1599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721.43</c:v>
                </c:pt>
              </c:numCache>
            </c:numRef>
          </c:val>
          <c:smooth val="0"/>
        </c:ser>
        <c:dLbls>
          <c:showLegendKey val="0"/>
          <c:showVal val="0"/>
          <c:showCatName val="0"/>
          <c:showSerName val="0"/>
          <c:showPercent val="0"/>
          <c:showBubbleSize val="0"/>
        </c:dLbls>
        <c:marker val="1"/>
        <c:smooth val="0"/>
        <c:axId val="159832320"/>
        <c:axId val="159981952"/>
      </c:lineChart>
      <c:dateAx>
        <c:axId val="159832320"/>
        <c:scaling>
          <c:orientation val="minMax"/>
        </c:scaling>
        <c:delete val="1"/>
        <c:axPos val="b"/>
        <c:numFmt formatCode="ge" sourceLinked="1"/>
        <c:majorTickMark val="none"/>
        <c:minorTickMark val="none"/>
        <c:tickLblPos val="none"/>
        <c:crossAx val="159981952"/>
        <c:crosses val="autoZero"/>
        <c:auto val="1"/>
        <c:lblOffset val="100"/>
        <c:baseTimeUnit val="years"/>
      </c:dateAx>
      <c:valAx>
        <c:axId val="1599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61.47</c:v>
                </c:pt>
                <c:pt idx="1">
                  <c:v>61.64</c:v>
                </c:pt>
                <c:pt idx="2">
                  <c:v>74.98</c:v>
                </c:pt>
                <c:pt idx="3">
                  <c:v>80.61</c:v>
                </c:pt>
                <c:pt idx="4">
                  <c:v>58.81</c:v>
                </c:pt>
              </c:numCache>
            </c:numRef>
          </c:val>
        </c:ser>
        <c:dLbls>
          <c:showLegendKey val="0"/>
          <c:showVal val="0"/>
          <c:showCatName val="0"/>
          <c:showSerName val="0"/>
          <c:showPercent val="0"/>
          <c:showBubbleSize val="0"/>
        </c:dLbls>
        <c:gapWidth val="150"/>
        <c:axId val="160018816"/>
        <c:axId val="160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59.3</c:v>
                </c:pt>
              </c:numCache>
            </c:numRef>
          </c:val>
          <c:smooth val="0"/>
        </c:ser>
        <c:dLbls>
          <c:showLegendKey val="0"/>
          <c:showVal val="0"/>
          <c:showCatName val="0"/>
          <c:showSerName val="0"/>
          <c:showPercent val="0"/>
          <c:showBubbleSize val="0"/>
        </c:dLbls>
        <c:marker val="1"/>
        <c:smooth val="0"/>
        <c:axId val="160018816"/>
        <c:axId val="160020736"/>
      </c:lineChart>
      <c:dateAx>
        <c:axId val="160018816"/>
        <c:scaling>
          <c:orientation val="minMax"/>
        </c:scaling>
        <c:delete val="1"/>
        <c:axPos val="b"/>
        <c:numFmt formatCode="ge" sourceLinked="1"/>
        <c:majorTickMark val="none"/>
        <c:minorTickMark val="none"/>
        <c:tickLblPos val="none"/>
        <c:crossAx val="160020736"/>
        <c:crosses val="autoZero"/>
        <c:auto val="1"/>
        <c:lblOffset val="100"/>
        <c:baseTimeUnit val="years"/>
      </c:dateAx>
      <c:valAx>
        <c:axId val="160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0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236.76</c:v>
                </c:pt>
                <c:pt idx="1">
                  <c:v>233.45</c:v>
                </c:pt>
                <c:pt idx="2">
                  <c:v>210.19</c:v>
                </c:pt>
                <c:pt idx="3">
                  <c:v>204.1</c:v>
                </c:pt>
                <c:pt idx="4">
                  <c:v>283.58999999999997</c:v>
                </c:pt>
              </c:numCache>
            </c:numRef>
          </c:val>
        </c:ser>
        <c:dLbls>
          <c:showLegendKey val="0"/>
          <c:showVal val="0"/>
          <c:showCatName val="0"/>
          <c:showSerName val="0"/>
          <c:showPercent val="0"/>
          <c:showBubbleSize val="0"/>
        </c:dLbls>
        <c:gapWidth val="150"/>
        <c:axId val="160308224"/>
        <c:axId val="1603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248.14</c:v>
                </c:pt>
              </c:numCache>
            </c:numRef>
          </c:val>
          <c:smooth val="0"/>
        </c:ser>
        <c:dLbls>
          <c:showLegendKey val="0"/>
          <c:showVal val="0"/>
          <c:showCatName val="0"/>
          <c:showSerName val="0"/>
          <c:showPercent val="0"/>
          <c:showBubbleSize val="0"/>
        </c:dLbls>
        <c:marker val="1"/>
        <c:smooth val="0"/>
        <c:axId val="160308224"/>
        <c:axId val="160314496"/>
      </c:lineChart>
      <c:dateAx>
        <c:axId val="160308224"/>
        <c:scaling>
          <c:orientation val="minMax"/>
        </c:scaling>
        <c:delete val="1"/>
        <c:axPos val="b"/>
        <c:numFmt formatCode="ge" sourceLinked="1"/>
        <c:majorTickMark val="none"/>
        <c:minorTickMark val="none"/>
        <c:tickLblPos val="none"/>
        <c:crossAx val="160314496"/>
        <c:crosses val="autoZero"/>
        <c:auto val="1"/>
        <c:lblOffset val="100"/>
        <c:baseTimeUnit val="years"/>
      </c:dateAx>
      <c:valAx>
        <c:axId val="1603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松山市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517057</v>
      </c>
      <c r="AM8" s="47"/>
      <c r="AN8" s="47"/>
      <c r="AO8" s="47"/>
      <c r="AP8" s="47"/>
      <c r="AQ8" s="47"/>
      <c r="AR8" s="47"/>
      <c r="AS8" s="47"/>
      <c r="AT8" s="43">
        <f>データ!S6</f>
        <v>429.37</v>
      </c>
      <c r="AU8" s="43"/>
      <c r="AV8" s="43"/>
      <c r="AW8" s="43"/>
      <c r="AX8" s="43"/>
      <c r="AY8" s="43"/>
      <c r="AZ8" s="43"/>
      <c r="BA8" s="43"/>
      <c r="BB8" s="43">
        <f>データ!T6</f>
        <v>1204.22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0.05</v>
      </c>
      <c r="Q10" s="43"/>
      <c r="R10" s="43"/>
      <c r="S10" s="43"/>
      <c r="T10" s="43"/>
      <c r="U10" s="43"/>
      <c r="V10" s="43"/>
      <c r="W10" s="43">
        <f>データ!P6</f>
        <v>94.85</v>
      </c>
      <c r="X10" s="43"/>
      <c r="Y10" s="43"/>
      <c r="Z10" s="43"/>
      <c r="AA10" s="43"/>
      <c r="AB10" s="43"/>
      <c r="AC10" s="43"/>
      <c r="AD10" s="47">
        <f>データ!Q6</f>
        <v>3320</v>
      </c>
      <c r="AE10" s="47"/>
      <c r="AF10" s="47"/>
      <c r="AG10" s="47"/>
      <c r="AH10" s="47"/>
      <c r="AI10" s="47"/>
      <c r="AJ10" s="47"/>
      <c r="AK10" s="2"/>
      <c r="AL10" s="47">
        <f>データ!U6</f>
        <v>258</v>
      </c>
      <c r="AM10" s="47"/>
      <c r="AN10" s="47"/>
      <c r="AO10" s="47"/>
      <c r="AP10" s="47"/>
      <c r="AQ10" s="47"/>
      <c r="AR10" s="47"/>
      <c r="AS10" s="47"/>
      <c r="AT10" s="43">
        <f>データ!V6</f>
        <v>0.18</v>
      </c>
      <c r="AU10" s="43"/>
      <c r="AV10" s="43"/>
      <c r="AW10" s="43"/>
      <c r="AX10" s="43"/>
      <c r="AY10" s="43"/>
      <c r="AZ10" s="43"/>
      <c r="BA10" s="43"/>
      <c r="BB10" s="43">
        <f>データ!W6</f>
        <v>1433.33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382019</v>
      </c>
      <c r="D6" s="31">
        <f t="shared" si="3"/>
        <v>47</v>
      </c>
      <c r="E6" s="31">
        <f t="shared" si="3"/>
        <v>17</v>
      </c>
      <c r="F6" s="31">
        <f t="shared" si="3"/>
        <v>5</v>
      </c>
      <c r="G6" s="31">
        <f t="shared" si="3"/>
        <v>0</v>
      </c>
      <c r="H6" s="31" t="str">
        <f t="shared" si="3"/>
        <v>愛媛県　松山市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0.05</v>
      </c>
      <c r="P6" s="32">
        <f t="shared" si="3"/>
        <v>94.85</v>
      </c>
      <c r="Q6" s="32">
        <f t="shared" si="3"/>
        <v>3320</v>
      </c>
      <c r="R6" s="32">
        <f t="shared" si="3"/>
        <v>517057</v>
      </c>
      <c r="S6" s="32">
        <f t="shared" si="3"/>
        <v>429.37</v>
      </c>
      <c r="T6" s="32">
        <f t="shared" si="3"/>
        <v>1204.22</v>
      </c>
      <c r="U6" s="32">
        <f t="shared" si="3"/>
        <v>258</v>
      </c>
      <c r="V6" s="32">
        <f t="shared" si="3"/>
        <v>0.18</v>
      </c>
      <c r="W6" s="32">
        <f t="shared" si="3"/>
        <v>1433.33</v>
      </c>
      <c r="X6" s="33">
        <f>IF(X7="",NA(),X7)</f>
        <v>79.7</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721.43</v>
      </c>
      <c r="BO6" s="32" t="str">
        <f>IF(BO7="","",IF(BO7="-","【-】","【"&amp;SUBSTITUTE(TEXT(BO7,"#,##0.00"),"-","△")&amp;"】"))</f>
        <v>【1,015.77】</v>
      </c>
      <c r="BP6" s="33">
        <f>IF(BP7="",NA(),BP7)</f>
        <v>61.47</v>
      </c>
      <c r="BQ6" s="33">
        <f t="shared" ref="BQ6:BY6" si="8">IF(BQ7="",NA(),BQ7)</f>
        <v>61.64</v>
      </c>
      <c r="BR6" s="33">
        <f t="shared" si="8"/>
        <v>74.98</v>
      </c>
      <c r="BS6" s="33">
        <f t="shared" si="8"/>
        <v>80.61</v>
      </c>
      <c r="BT6" s="33">
        <f t="shared" si="8"/>
        <v>58.81</v>
      </c>
      <c r="BU6" s="33">
        <f t="shared" si="8"/>
        <v>51.56</v>
      </c>
      <c r="BV6" s="33">
        <f t="shared" si="8"/>
        <v>51.03</v>
      </c>
      <c r="BW6" s="33">
        <f t="shared" si="8"/>
        <v>50.9</v>
      </c>
      <c r="BX6" s="33">
        <f t="shared" si="8"/>
        <v>50.82</v>
      </c>
      <c r="BY6" s="33">
        <f t="shared" si="8"/>
        <v>59.3</v>
      </c>
      <c r="BZ6" s="32" t="str">
        <f>IF(BZ7="","",IF(BZ7="-","【-】","【"&amp;SUBSTITUTE(TEXT(BZ7,"#,##0.00"),"-","△")&amp;"】"))</f>
        <v>【52.78】</v>
      </c>
      <c r="CA6" s="33">
        <f>IF(CA7="",NA(),CA7)</f>
        <v>236.76</v>
      </c>
      <c r="CB6" s="33">
        <f t="shared" ref="CB6:CJ6" si="9">IF(CB7="",NA(),CB7)</f>
        <v>233.45</v>
      </c>
      <c r="CC6" s="33">
        <f t="shared" si="9"/>
        <v>210.19</v>
      </c>
      <c r="CD6" s="33">
        <f t="shared" si="9"/>
        <v>204.1</v>
      </c>
      <c r="CE6" s="33">
        <f t="shared" si="9"/>
        <v>283.58999999999997</v>
      </c>
      <c r="CF6" s="33">
        <f t="shared" si="9"/>
        <v>283.26</v>
      </c>
      <c r="CG6" s="33">
        <f t="shared" si="9"/>
        <v>289.60000000000002</v>
      </c>
      <c r="CH6" s="33">
        <f t="shared" si="9"/>
        <v>293.27</v>
      </c>
      <c r="CI6" s="33">
        <f t="shared" si="9"/>
        <v>300.52</v>
      </c>
      <c r="CJ6" s="33">
        <f t="shared" si="9"/>
        <v>248.14</v>
      </c>
      <c r="CK6" s="32" t="str">
        <f>IF(CK7="","",IF(CK7="-","【-】","【"&amp;SUBSTITUTE(TEXT(CK7,"#,##0.00"),"-","△")&amp;"】"))</f>
        <v>【289.81】</v>
      </c>
      <c r="CL6" s="33">
        <f>IF(CL7="",NA(),CL7)</f>
        <v>50.79</v>
      </c>
      <c r="CM6" s="33">
        <f t="shared" ref="CM6:CU6" si="10">IF(CM7="",NA(),CM7)</f>
        <v>46.83</v>
      </c>
      <c r="CN6" s="33">
        <f t="shared" si="10"/>
        <v>46.83</v>
      </c>
      <c r="CO6" s="33">
        <f t="shared" si="10"/>
        <v>45.24</v>
      </c>
      <c r="CP6" s="33">
        <f t="shared" si="10"/>
        <v>45.24</v>
      </c>
      <c r="CQ6" s="33">
        <f t="shared" si="10"/>
        <v>55.2</v>
      </c>
      <c r="CR6" s="33">
        <f t="shared" si="10"/>
        <v>54.74</v>
      </c>
      <c r="CS6" s="33">
        <f t="shared" si="10"/>
        <v>53.78</v>
      </c>
      <c r="CT6" s="33">
        <f t="shared" si="10"/>
        <v>53.24</v>
      </c>
      <c r="CU6" s="33">
        <f t="shared" si="10"/>
        <v>57.3</v>
      </c>
      <c r="CV6" s="32" t="str">
        <f>IF(CV7="","",IF(CV7="-","【-】","【"&amp;SUBSTITUTE(TEXT(CV7,"#,##0.00"),"-","△")&amp;"】"))</f>
        <v>【52.74】</v>
      </c>
      <c r="CW6" s="33">
        <f>IF(CW7="",NA(),CW7)</f>
        <v>100</v>
      </c>
      <c r="CX6" s="33">
        <f t="shared" ref="CX6:DF6" si="11">IF(CX7="",NA(),CX7)</f>
        <v>100</v>
      </c>
      <c r="CY6" s="33">
        <f t="shared" si="11"/>
        <v>100</v>
      </c>
      <c r="CZ6" s="33">
        <f t="shared" si="11"/>
        <v>100</v>
      </c>
      <c r="DA6" s="33">
        <f t="shared" si="11"/>
        <v>100</v>
      </c>
      <c r="DB6" s="33">
        <f t="shared" si="11"/>
        <v>83.73</v>
      </c>
      <c r="DC6" s="33">
        <f t="shared" si="11"/>
        <v>83.88</v>
      </c>
      <c r="DD6" s="33">
        <f t="shared" si="11"/>
        <v>84.06</v>
      </c>
      <c r="DE6" s="33">
        <f t="shared" si="11"/>
        <v>84.07</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0.13</v>
      </c>
      <c r="EF6" s="32">
        <f t="shared" si="14"/>
        <v>0</v>
      </c>
      <c r="EG6" s="32">
        <f t="shared" si="14"/>
        <v>0</v>
      </c>
      <c r="EH6" s="32">
        <f t="shared" si="14"/>
        <v>0</v>
      </c>
      <c r="EI6" s="33">
        <f t="shared" si="14"/>
        <v>0.03</v>
      </c>
      <c r="EJ6" s="33">
        <f t="shared" si="14"/>
        <v>0.04</v>
      </c>
      <c r="EK6" s="33">
        <f t="shared" si="14"/>
        <v>0.03</v>
      </c>
      <c r="EL6" s="33">
        <f t="shared" si="14"/>
        <v>0.02</v>
      </c>
      <c r="EM6" s="33">
        <f t="shared" si="14"/>
        <v>0.11</v>
      </c>
      <c r="EN6" s="32" t="str">
        <f>IF(EN7="","",IF(EN7="-","【-】","【"&amp;SUBSTITUTE(TEXT(EN7,"#,##0.00"),"-","△")&amp;"】"))</f>
        <v>【0.03】</v>
      </c>
    </row>
    <row r="7" spans="1:144" s="34" customFormat="1">
      <c r="A7" s="26"/>
      <c r="B7" s="35">
        <v>2015</v>
      </c>
      <c r="C7" s="35">
        <v>382019</v>
      </c>
      <c r="D7" s="35">
        <v>47</v>
      </c>
      <c r="E7" s="35">
        <v>17</v>
      </c>
      <c r="F7" s="35">
        <v>5</v>
      </c>
      <c r="G7" s="35">
        <v>0</v>
      </c>
      <c r="H7" s="35" t="s">
        <v>96</v>
      </c>
      <c r="I7" s="35" t="s">
        <v>97</v>
      </c>
      <c r="J7" s="35" t="s">
        <v>98</v>
      </c>
      <c r="K7" s="35" t="s">
        <v>99</v>
      </c>
      <c r="L7" s="35" t="s">
        <v>100</v>
      </c>
      <c r="M7" s="36" t="s">
        <v>101</v>
      </c>
      <c r="N7" s="36" t="s">
        <v>102</v>
      </c>
      <c r="O7" s="36">
        <v>0.05</v>
      </c>
      <c r="P7" s="36">
        <v>94.85</v>
      </c>
      <c r="Q7" s="36">
        <v>3320</v>
      </c>
      <c r="R7" s="36">
        <v>517057</v>
      </c>
      <c r="S7" s="36">
        <v>429.37</v>
      </c>
      <c r="T7" s="36">
        <v>1204.22</v>
      </c>
      <c r="U7" s="36">
        <v>258</v>
      </c>
      <c r="V7" s="36">
        <v>0.18</v>
      </c>
      <c r="W7" s="36">
        <v>1433.33</v>
      </c>
      <c r="X7" s="36">
        <v>79.7</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721.43</v>
      </c>
      <c r="BO7" s="36">
        <v>1015.77</v>
      </c>
      <c r="BP7" s="36">
        <v>61.47</v>
      </c>
      <c r="BQ7" s="36">
        <v>61.64</v>
      </c>
      <c r="BR7" s="36">
        <v>74.98</v>
      </c>
      <c r="BS7" s="36">
        <v>80.61</v>
      </c>
      <c r="BT7" s="36">
        <v>58.81</v>
      </c>
      <c r="BU7" s="36">
        <v>51.56</v>
      </c>
      <c r="BV7" s="36">
        <v>51.03</v>
      </c>
      <c r="BW7" s="36">
        <v>50.9</v>
      </c>
      <c r="BX7" s="36">
        <v>50.82</v>
      </c>
      <c r="BY7" s="36">
        <v>59.3</v>
      </c>
      <c r="BZ7" s="36">
        <v>52.78</v>
      </c>
      <c r="CA7" s="36">
        <v>236.76</v>
      </c>
      <c r="CB7" s="36">
        <v>233.45</v>
      </c>
      <c r="CC7" s="36">
        <v>210.19</v>
      </c>
      <c r="CD7" s="36">
        <v>204.1</v>
      </c>
      <c r="CE7" s="36">
        <v>283.58999999999997</v>
      </c>
      <c r="CF7" s="36">
        <v>283.26</v>
      </c>
      <c r="CG7" s="36">
        <v>289.60000000000002</v>
      </c>
      <c r="CH7" s="36">
        <v>293.27</v>
      </c>
      <c r="CI7" s="36">
        <v>300.52</v>
      </c>
      <c r="CJ7" s="36">
        <v>248.14</v>
      </c>
      <c r="CK7" s="36">
        <v>289.81</v>
      </c>
      <c r="CL7" s="36">
        <v>50.79</v>
      </c>
      <c r="CM7" s="36">
        <v>46.83</v>
      </c>
      <c r="CN7" s="36">
        <v>46.83</v>
      </c>
      <c r="CO7" s="36">
        <v>45.24</v>
      </c>
      <c r="CP7" s="36">
        <v>45.24</v>
      </c>
      <c r="CQ7" s="36">
        <v>55.2</v>
      </c>
      <c r="CR7" s="36">
        <v>54.74</v>
      </c>
      <c r="CS7" s="36">
        <v>53.78</v>
      </c>
      <c r="CT7" s="36">
        <v>53.24</v>
      </c>
      <c r="CU7" s="36">
        <v>57.3</v>
      </c>
      <c r="CV7" s="36">
        <v>52.74</v>
      </c>
      <c r="CW7" s="36">
        <v>100</v>
      </c>
      <c r="CX7" s="36">
        <v>100</v>
      </c>
      <c r="CY7" s="36">
        <v>100</v>
      </c>
      <c r="CZ7" s="36">
        <v>100</v>
      </c>
      <c r="DA7" s="36">
        <v>100</v>
      </c>
      <c r="DB7" s="36">
        <v>83.73</v>
      </c>
      <c r="DC7" s="36">
        <v>83.88</v>
      </c>
      <c r="DD7" s="36">
        <v>84.06</v>
      </c>
      <c r="DE7" s="36">
        <v>84.07</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0.13</v>
      </c>
      <c r="EF7" s="36">
        <v>0</v>
      </c>
      <c r="EG7" s="36">
        <v>0</v>
      </c>
      <c r="EH7" s="36">
        <v>0</v>
      </c>
      <c r="EI7" s="36">
        <v>0.03</v>
      </c>
      <c r="EJ7" s="36">
        <v>0.04</v>
      </c>
      <c r="EK7" s="36">
        <v>0.03</v>
      </c>
      <c r="EL7" s="36">
        <v>0.02</v>
      </c>
      <c r="EM7" s="36">
        <v>0.11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2017-02-15T02:14:05Z</cp:lastPrinted>
  <dcterms:created xsi:type="dcterms:W3CDTF">2017-02-08T03:14:56Z</dcterms:created>
  <dcterms:modified xsi:type="dcterms:W3CDTF">2017-02-21T02:53:29Z</dcterms:modified>
  <cp:category/>
</cp:coreProperties>
</file>