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<sst xmlns="http://schemas.openxmlformats.org/spreadsheetml/2006/main" count="220" uniqueCount="107">
  <si>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</si>
  <si>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</si>
  <si>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</si>
  <si>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</si>
  <si>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</si>
  <si>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</si>
  <si>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</si>
  <si>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</si>
  <si>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</si>
  <si>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</si>
  <si>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</si>
  <si>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</si>
  <si>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</si>
  <si>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</si>
  <si>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</si>
  <si>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</si>
  <si>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</si>
  <si>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</si>
  <si>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</si>
  <si>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</si>
  <si>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</si>
  <si>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</si>
  <si>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</si>
  <si>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</si>
  <si>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</si>
  <si>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</si>
  <si>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</si>
  <si>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</si>
  <si>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</si>
  <si>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</si>
  <si>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</si>
  <si>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</si>
  <si>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</si>
  <si>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</si>
  <si>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</si>
  <si>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</si>
  <si>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</si>
  <si>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</si>
  <si>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</si>
  <si>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</si>
  <si>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</si>
  <si>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</si>
  <si>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</si>
  <si>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</si>
  <si>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</si>
  <si>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</si>
  <si>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</si>
  <si>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</si>
  <si>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</si>
  <si>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</si>
  <si>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</si>
  <si>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</si>
  <si>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</si>
  <si>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</si>
  <si>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</si>
  <si>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</si>
  <si>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</si>
  <si>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</si>
  <si>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</si>
  <si>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</si>
  <si>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</si>
  <si>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</si>
  <si>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</si>
  <si>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</si>
  <si>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</si>
  <si>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</si>
  <si>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</si>
  <si>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</si>
  <si>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</si>
  <si>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</si>
  <si>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</si>
  <si>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</si>
  <si>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</si>
  <si>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</si>
  <si>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</si>
  <si>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</si>
  <si>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</si>
  <si>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</si>
  <si>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</si>
  <si>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</si>
  <si>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</si>
  <si>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</si>
  <si>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</si>
  <si>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</si>
  <si>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</si>
  <si>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</si>
  <si>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</si>
  <si>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</si>
  <si>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</si>
  <si>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</si>
  <si>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</si>
  <si>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</si>
  <si>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</si>
  <si>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南予水道企業団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</si>
  <si>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</si>
  <si>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</si>
  <si>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</si>
  <si>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</si>
  <si>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</si>
  <si>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</si>
  <si>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</si>
  <si>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</si>
  <si>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</si>
  <si>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</si>
  <si>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26年度より会計制度の見直しに伴うみなし償却の廃止により率が大きく上昇するとともに平均値を上回った。類似団体をやや上回る程度の老朽化率となっている。
②管路経年化率及び③管路更新率については、現時点では老朽化した管路は無いが、32年度から法定耐用年数である40年を超過する管路が生じる。このため管路の更新を見据えた財源の確保も課題である。</t>
    <rPh sb="1" eb="3">
      <t>ユウケイ</t>
    </rPh>
    <rPh sb="3" eb="5">
      <t>コテイ</t>
    </rPh>
    <rPh sb="5" eb="7">
      <t>シサン</t>
    </rPh>
    <rPh sb="7" eb="9">
      <t>ゲンカ</t>
    </rPh>
    <rPh sb="9" eb="11">
      <t>ショウキャク</t>
    </rPh>
    <rPh sb="11" eb="12">
      <t>リツ</t>
    </rPh>
    <rPh sb="15" eb="17">
      <t>ネンド</t>
    </rPh>
    <rPh sb="19" eb="21">
      <t>カイケイ</t>
    </rPh>
    <rPh sb="21" eb="23">
      <t>セイド</t>
    </rPh>
    <rPh sb="24" eb="26">
      <t>ミナオ</t>
    </rPh>
    <rPh sb="28" eb="29">
      <t>トモナ</t>
    </rPh>
    <rPh sb="33" eb="35">
      <t>ショウキャク</t>
    </rPh>
    <rPh sb="36" eb="38">
      <t>ハイシ</t>
    </rPh>
    <rPh sb="41" eb="42">
      <t>リツ</t>
    </rPh>
    <rPh sb="43" eb="44">
      <t>オオ</t>
    </rPh>
    <rPh sb="46" eb="48">
      <t>ジョウショウ</t>
    </rPh>
    <rPh sb="54" eb="57">
      <t>ヘイキンチ</t>
    </rPh>
    <rPh sb="58" eb="60">
      <t>ウワマワ</t>
    </rPh>
    <rPh sb="63" eb="65">
      <t>ルイジ</t>
    </rPh>
    <rPh sb="65" eb="67">
      <t>ダンタイ</t>
    </rPh>
    <rPh sb="70" eb="72">
      <t>ウワマワ</t>
    </rPh>
    <rPh sb="73" eb="75">
      <t>テイド</t>
    </rPh>
    <rPh sb="76" eb="79">
      <t>ロウキュウカ</t>
    </rPh>
    <rPh sb="79" eb="80">
      <t>リツ</t>
    </rPh>
    <rPh sb="89" eb="91">
      <t>カンロ</t>
    </rPh>
    <rPh sb="91" eb="94">
      <t>ケイネンカ</t>
    </rPh>
    <rPh sb="94" eb="95">
      <t>リツ</t>
    </rPh>
    <rPh sb="95" eb="96">
      <t>オヨ</t>
    </rPh>
    <rPh sb="98" eb="100">
      <t>カンロ</t>
    </rPh>
    <rPh sb="100" eb="102">
      <t>コウシン</t>
    </rPh>
    <rPh sb="102" eb="103">
      <t>リツ</t>
    </rPh>
    <rPh sb="109" eb="112">
      <t>ゲンジテン</t>
    </rPh>
    <rPh sb="114" eb="117">
      <t>ロウキュウカ</t>
    </rPh>
    <rPh sb="119" eb="121">
      <t>カンロ</t>
    </rPh>
    <rPh sb="122" eb="123">
      <t>ナ</t>
    </rPh>
    <rPh sb="128" eb="130">
      <t>ネンド</t>
    </rPh>
    <rPh sb="132" eb="134">
      <t>ホウテイ</t>
    </rPh>
    <rPh sb="134" eb="136">
      <t>タイヨウ</t>
    </rPh>
    <rPh sb="136" eb="138">
      <t>ネンスウ</t>
    </rPh>
    <rPh sb="143" eb="144">
      <t>ネン</t>
    </rPh>
    <rPh sb="145" eb="147">
      <t>チョウカ</t>
    </rPh>
    <rPh sb="149" eb="151">
      <t>カンロ</t>
    </rPh>
    <rPh sb="152" eb="153">
      <t>ショウ</t>
    </rPh>
    <rPh sb="160" eb="162">
      <t>カンロ</t>
    </rPh>
    <rPh sb="163" eb="165">
      <t>コウシン</t>
    </rPh>
    <rPh sb="166" eb="168">
      <t>ミス</t>
    </rPh>
    <rPh sb="170" eb="172">
      <t>ザイゲン</t>
    </rPh>
    <rPh sb="173" eb="175">
      <t>カクホ</t>
    </rPh>
    <rPh sb="176" eb="178">
      <t>カダイ</t>
    </rPh>
    <phoneticPr fontId="4"/>
  </si>
  <si>
    <t>　分析の結果、現在のところでは概ね良好な経営状況にあると思われるが、将来においての課題も浮き彫りとなっている。
　課題としては、給水収益の伸び悩みの中で、老朽化し続ける施設及び管路への対応である。これについては、まず、経費の削減の徹底と、限られた資金の投入先を厳選することを行いたい。関係施設の老朽化に伴い、近年、更新費用が増大しつつあるが、更新費用と安全性はトレードオフの関係にある。両者のバランスを取りながら、今後も健全な経営を保つことができればと思う。</t>
    <rPh sb="1" eb="3">
      <t>ブンセキ</t>
    </rPh>
    <rPh sb="4" eb="6">
      <t>ケッカ</t>
    </rPh>
    <rPh sb="7" eb="9">
      <t>ゲンザイ</t>
    </rPh>
    <rPh sb="15" eb="16">
      <t>オオム</t>
    </rPh>
    <rPh sb="17" eb="19">
      <t>リョウコウ</t>
    </rPh>
    <rPh sb="20" eb="22">
      <t>ケイエイ</t>
    </rPh>
    <rPh sb="22" eb="24">
      <t>ジョウキョウ</t>
    </rPh>
    <rPh sb="28" eb="29">
      <t>オモ</t>
    </rPh>
    <rPh sb="34" eb="36">
      <t>ショウライ</t>
    </rPh>
    <rPh sb="41" eb="43">
      <t>カダイ</t>
    </rPh>
    <rPh sb="44" eb="45">
      <t>ウ</t>
    </rPh>
    <rPh sb="46" eb="47">
      <t>ボ</t>
    </rPh>
    <rPh sb="57" eb="59">
      <t>カダイ</t>
    </rPh>
    <rPh sb="64" eb="66">
      <t>キュウスイ</t>
    </rPh>
    <rPh sb="66" eb="68">
      <t>シュウエキ</t>
    </rPh>
    <rPh sb="69" eb="70">
      <t>ノ</t>
    </rPh>
    <rPh sb="71" eb="72">
      <t>ナヤ</t>
    </rPh>
    <rPh sb="74" eb="75">
      <t>ナカ</t>
    </rPh>
    <rPh sb="77" eb="80">
      <t>ロウキュウカ</t>
    </rPh>
    <rPh sb="81" eb="82">
      <t>ツヅ</t>
    </rPh>
    <rPh sb="84" eb="86">
      <t>シセツ</t>
    </rPh>
    <rPh sb="86" eb="87">
      <t>オヨ</t>
    </rPh>
    <rPh sb="88" eb="90">
      <t>カンロ</t>
    </rPh>
    <rPh sb="92" eb="94">
      <t>タイオウ</t>
    </rPh>
    <rPh sb="109" eb="111">
      <t>ケイヒ</t>
    </rPh>
    <rPh sb="112" eb="114">
      <t>サクゲン</t>
    </rPh>
    <rPh sb="115" eb="117">
      <t>テッテイ</t>
    </rPh>
    <rPh sb="119" eb="120">
      <t>カギ</t>
    </rPh>
    <rPh sb="123" eb="125">
      <t>シキン</t>
    </rPh>
    <rPh sb="126" eb="128">
      <t>トウニュウ</t>
    </rPh>
    <rPh sb="128" eb="129">
      <t>サキ</t>
    </rPh>
    <rPh sb="130" eb="132">
      <t>ゲンセン</t>
    </rPh>
    <rPh sb="137" eb="138">
      <t>オコナ</t>
    </rPh>
    <rPh sb="142" eb="144">
      <t>カンケイ</t>
    </rPh>
    <rPh sb="144" eb="146">
      <t>シセツ</t>
    </rPh>
    <rPh sb="147" eb="150">
      <t>ロウキュウカ</t>
    </rPh>
    <rPh sb="151" eb="152">
      <t>トモナ</t>
    </rPh>
    <rPh sb="154" eb="156">
      <t>キンネン</t>
    </rPh>
    <rPh sb="157" eb="159">
      <t>コウシン</t>
    </rPh>
    <rPh sb="159" eb="161">
      <t>ヒヨウ</t>
    </rPh>
    <rPh sb="162" eb="164">
      <t>ゾウダイ</t>
    </rPh>
    <rPh sb="171" eb="173">
      <t>コウシン</t>
    </rPh>
    <rPh sb="173" eb="175">
      <t>ヒヨウ</t>
    </rPh>
    <rPh sb="176" eb="178">
      <t>アンゼン</t>
    </rPh>
    <rPh sb="178" eb="179">
      <t>セイ</t>
    </rPh>
    <rPh sb="187" eb="189">
      <t>カンケイ</t>
    </rPh>
    <rPh sb="193" eb="195">
      <t>リョウシャ</t>
    </rPh>
    <rPh sb="201" eb="202">
      <t>ト</t>
    </rPh>
    <rPh sb="207" eb="209">
      <t>コンゴ</t>
    </rPh>
    <rPh sb="210" eb="212">
      <t>ケンゼン</t>
    </rPh>
    <rPh sb="213" eb="215">
      <t>ケイエイ</t>
    </rPh>
    <rPh sb="216" eb="217">
      <t>タモ</t>
    </rPh>
    <rPh sb="226" eb="227">
      <t>オモ</t>
    </rPh>
    <phoneticPr fontId="4"/>
  </si>
  <si>
    <r>
      <t>①経常収支比率　例年100％超で、単年度収支の黒字を保っている。26年度は、給水収益の伸び悩みにより平均値を下回ることとなった。
②累積欠損金比率　16年度決算で欠損処理が終了し、以後欠損金は生じていない。
③流動比率　例年100％超で、単年度の負債を賄い得ている。</t>
    </r>
    <r>
      <rPr>
        <sz val="11"/>
        <rFont val="ＭＳ ゴシック"/>
        <family val="3"/>
        <charset val="128"/>
      </rPr>
      <t>年度毎の比率の変動</t>
    </r>
    <r>
      <rPr>
        <sz val="11"/>
        <color theme="1"/>
        <rFont val="ＭＳ ゴシック"/>
        <family val="3"/>
        <charset val="128"/>
      </rPr>
      <t>は、大規模更新に伴う未払金の増減によるものである。
④企業債残高対給水収益比率　職員数の減少を経費削減とした補償金免除繰上償還（19、22～24年度）により企業債残高が大幅に減少しており、平均値を大きく下回り、経営健全化に大きく寄与している。
⑤料金回収率　例年100％超で、給水費用を給水収益で賄い得ている。類似団体との比較では下回っていることも多く、料金水準としてはほぼ適正と思われる。
⑥給水原価　平均値を上回る形となっている。この理由としては、地形によるものと浄水場数によるものがある。まず前者は、給水区域中、2箇所揚水が必要であり、この電力費が大きなものとなっている。また後者としては、設立時の構成団体数である2市8町ごとにほぼひとつの浄水場を抱えているため、スケールメリットの点で不利である。
⑦施設利用率　近年給水量が逓減傾向にあり、平均値を下回っている。
⑧有収率　用水供給事業のため、100％である。</t>
    </r>
    <rPh sb="1" eb="3">
      <t>ケイジョウ</t>
    </rPh>
    <rPh sb="3" eb="5">
      <t>シュウシ</t>
    </rPh>
    <rPh sb="5" eb="7">
      <t>ヒリツ</t>
    </rPh>
    <rPh sb="8" eb="9">
      <t>レイ</t>
    </rPh>
    <rPh sb="9" eb="10">
      <t>ネン</t>
    </rPh>
    <rPh sb="14" eb="15">
      <t>チョウ</t>
    </rPh>
    <rPh sb="17" eb="20">
      <t>タンネンド</t>
    </rPh>
    <rPh sb="20" eb="22">
      <t>シュウシ</t>
    </rPh>
    <rPh sb="23" eb="25">
      <t>クロジ</t>
    </rPh>
    <rPh sb="26" eb="27">
      <t>タモ</t>
    </rPh>
    <rPh sb="34" eb="36">
      <t>ネンド</t>
    </rPh>
    <rPh sb="50" eb="53">
      <t>ヘイキンチ</t>
    </rPh>
    <rPh sb="54" eb="56">
      <t>シタマワ</t>
    </rPh>
    <rPh sb="66" eb="68">
      <t>ルイセキ</t>
    </rPh>
    <rPh sb="68" eb="71">
      <t>ケッソンキン</t>
    </rPh>
    <rPh sb="71" eb="73">
      <t>ヒリツ</t>
    </rPh>
    <rPh sb="76" eb="78">
      <t>ネンド</t>
    </rPh>
    <rPh sb="78" eb="80">
      <t>ケッサン</t>
    </rPh>
    <rPh sb="81" eb="83">
      <t>ケッソン</t>
    </rPh>
    <rPh sb="83" eb="85">
      <t>ショリ</t>
    </rPh>
    <rPh sb="86" eb="88">
      <t>シュウリョウ</t>
    </rPh>
    <rPh sb="90" eb="92">
      <t>イゴ</t>
    </rPh>
    <rPh sb="92" eb="94">
      <t>ケッソン</t>
    </rPh>
    <rPh sb="94" eb="95">
      <t>キン</t>
    </rPh>
    <rPh sb="96" eb="97">
      <t>ショウ</t>
    </rPh>
    <rPh sb="105" eb="107">
      <t>リュウドウ</t>
    </rPh>
    <rPh sb="107" eb="109">
      <t>ヒリツ</t>
    </rPh>
    <rPh sb="128" eb="129">
      <t>エ</t>
    </rPh>
    <rPh sb="137" eb="139">
      <t>ヒリツ</t>
    </rPh>
    <rPh sb="140" eb="142">
      <t>ヘンドウ</t>
    </rPh>
    <rPh sb="292" eb="293">
      <t>エ</t>
    </rPh>
    <rPh sb="391" eb="393">
      <t>ゼンシャ</t>
    </rPh>
    <rPh sb="395" eb="397">
      <t>キュウスイ</t>
    </rPh>
    <rPh sb="397" eb="399">
      <t>クイキ</t>
    </rPh>
    <rPh sb="399" eb="400">
      <t>ナカ</t>
    </rPh>
    <rPh sb="402" eb="404">
      <t>カショ</t>
    </rPh>
    <rPh sb="404" eb="406">
      <t>ヨウスイ</t>
    </rPh>
    <rPh sb="407" eb="409">
      <t>ヒツヨウ</t>
    </rPh>
    <rPh sb="415" eb="417">
      <t>デンリョク</t>
    </rPh>
    <rPh sb="417" eb="418">
      <t>ヒ</t>
    </rPh>
    <rPh sb="419" eb="420">
      <t>オオ</t>
    </rPh>
    <rPh sb="433" eb="435">
      <t>コウシャ</t>
    </rPh>
    <rPh sb="440" eb="442">
      <t>セツリツ</t>
    </rPh>
    <rPh sb="442" eb="443">
      <t>ジ</t>
    </rPh>
    <rPh sb="444" eb="446">
      <t>コウセイ</t>
    </rPh>
    <rPh sb="446" eb="448">
      <t>ダンタイ</t>
    </rPh>
    <rPh sb="448" eb="449">
      <t>スウ</t>
    </rPh>
    <rPh sb="453" eb="454">
      <t>シ</t>
    </rPh>
    <rPh sb="455" eb="456">
      <t>マチ</t>
    </rPh>
    <rPh sb="465" eb="468">
      <t>ジョウスイジョウ</t>
    </rPh>
    <rPh sb="469" eb="470">
      <t>カカ</t>
    </rPh>
    <rPh sb="486" eb="487">
      <t>テン</t>
    </rPh>
    <rPh sb="488" eb="490">
      <t>フリ</t>
    </rPh>
    <rPh sb="496" eb="498">
      <t>シセツ</t>
    </rPh>
    <rPh sb="498" eb="500">
      <t>リヨウ</t>
    </rPh>
    <rPh sb="500" eb="501">
      <t>リツ</t>
    </rPh>
    <rPh sb="502" eb="504">
      <t>キンネン</t>
    </rPh>
    <rPh sb="504" eb="506">
      <t>キュウスイ</t>
    </rPh>
    <rPh sb="506" eb="507">
      <t>リョウ</t>
    </rPh>
    <rPh sb="508" eb="510">
      <t>テイゲン</t>
    </rPh>
    <rPh sb="510" eb="512">
      <t>ケイコウ</t>
    </rPh>
    <rPh sb="516" eb="519">
      <t>ヘイキンチ</t>
    </rPh>
    <rPh sb="520" eb="522">
      <t>シタマワ</t>
    </rPh>
    <rPh sb="529" eb="530">
      <t>アリ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</si>
</sst>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234944"/>
        <c:axId val="1212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21234944"/>
        <c:axId val="121236864"/>
      </c:lineChart>
      <c:dateAx>
        <c:axId val="121234944"/>
        <c:scaling>
          <c:orientation val="minMax"/>
        </c:scaling>
        <c:delete val="1"/>
        <c:axPos val="b"/>
        <c:numFmt formatCode="ge" sourceLinked="1"/>
        <c:majorTickMark val="none"/>
        <c:minorTickMark val="none"/>
        <c:tickLblPos val="none"/>
        <c:crossAx val="121236864"/>
        <c:crosses val="autoZero"/>
        <c:auto val="1"/>
        <c:lblOffset val="100"/>
        <c:baseTimeUnit val="years"/>
      </c:dateAx>
      <c:valAx>
        <c:axId val="1212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44.06</c:v>
                </c:pt>
                <c:pt idx="1">
                  <c:v>43.66</c:v>
                </c:pt>
                <c:pt idx="2">
                  <c:v>42.7</c:v>
                </c:pt>
                <c:pt idx="3">
                  <c:v>42.31</c:v>
                </c:pt>
                <c:pt idx="4">
                  <c:v>41.71</c:v>
                </c:pt>
              </c:numCache>
            </c:numRef>
          </c:val>
        </c:ser>
        <c:dLbls>
          <c:showLegendKey val="0"/>
          <c:showVal val="0"/>
          <c:showCatName val="0"/>
          <c:showSerName val="0"/>
          <c:showPercent val="0"/>
          <c:showBubbleSize val="0"/>
        </c:dLbls>
        <c:gapWidth val="150"/>
        <c:axId val="122890112"/>
        <c:axId val="1229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22890112"/>
        <c:axId val="122904576"/>
      </c:lineChart>
      <c:dateAx>
        <c:axId val="122890112"/>
        <c:scaling>
          <c:orientation val="minMax"/>
        </c:scaling>
        <c:delete val="1"/>
        <c:axPos val="b"/>
        <c:numFmt formatCode="ge" sourceLinked="1"/>
        <c:majorTickMark val="none"/>
        <c:minorTickMark val="none"/>
        <c:tickLblPos val="none"/>
        <c:crossAx val="122904576"/>
        <c:crosses val="autoZero"/>
        <c:auto val="1"/>
        <c:lblOffset val="100"/>
        <c:baseTimeUnit val="years"/>
      </c:dateAx>
      <c:valAx>
        <c:axId val="1229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22922496"/>
        <c:axId val="1229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22922496"/>
        <c:axId val="122924416"/>
      </c:lineChart>
      <c:dateAx>
        <c:axId val="122922496"/>
        <c:scaling>
          <c:orientation val="minMax"/>
        </c:scaling>
        <c:delete val="1"/>
        <c:axPos val="b"/>
        <c:numFmt formatCode="ge" sourceLinked="1"/>
        <c:majorTickMark val="none"/>
        <c:minorTickMark val="none"/>
        <c:tickLblPos val="none"/>
        <c:crossAx val="122924416"/>
        <c:crosses val="autoZero"/>
        <c:auto val="1"/>
        <c:lblOffset val="100"/>
        <c:baseTimeUnit val="years"/>
      </c:dateAx>
      <c:valAx>
        <c:axId val="1229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115.79</c:v>
                </c:pt>
                <c:pt idx="1">
                  <c:v>116.58</c:v>
                </c:pt>
                <c:pt idx="2">
                  <c:v>117.29</c:v>
                </c:pt>
                <c:pt idx="3">
                  <c:v>116.95</c:v>
                </c:pt>
                <c:pt idx="4">
                  <c:v>112.79</c:v>
                </c:pt>
              </c:numCache>
            </c:numRef>
          </c:val>
        </c:ser>
        <c:dLbls>
          <c:showLegendKey val="0"/>
          <c:showVal val="0"/>
          <c:showCatName val="0"/>
          <c:showSerName val="0"/>
          <c:showPercent val="0"/>
          <c:showBubbleSize val="0"/>
        </c:dLbls>
        <c:gapWidth val="150"/>
        <c:axId val="121934976"/>
        <c:axId val="1219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21934976"/>
        <c:axId val="121936896"/>
      </c:lineChart>
      <c:dateAx>
        <c:axId val="121934976"/>
        <c:scaling>
          <c:orientation val="minMax"/>
        </c:scaling>
        <c:delete val="1"/>
        <c:axPos val="b"/>
        <c:numFmt formatCode="ge" sourceLinked="1"/>
        <c:majorTickMark val="none"/>
        <c:minorTickMark val="none"/>
        <c:tickLblPos val="none"/>
        <c:crossAx val="121936896"/>
        <c:crosses val="autoZero"/>
        <c:auto val="1"/>
        <c:lblOffset val="100"/>
        <c:baseTimeUnit val="years"/>
      </c:dateAx>
      <c:valAx>
        <c:axId val="121936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9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26.94</c:v>
                </c:pt>
                <c:pt idx="1">
                  <c:v>27.73</c:v>
                </c:pt>
                <c:pt idx="2">
                  <c:v>28.5</c:v>
                </c:pt>
                <c:pt idx="3">
                  <c:v>28.78</c:v>
                </c:pt>
                <c:pt idx="4">
                  <c:v>56.47</c:v>
                </c:pt>
              </c:numCache>
            </c:numRef>
          </c:val>
        </c:ser>
        <c:dLbls>
          <c:showLegendKey val="0"/>
          <c:showVal val="0"/>
          <c:showCatName val="0"/>
          <c:showSerName val="0"/>
          <c:showPercent val="0"/>
          <c:showBubbleSize val="0"/>
        </c:dLbls>
        <c:gapWidth val="150"/>
        <c:axId val="122503936"/>
        <c:axId val="1225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22503936"/>
        <c:axId val="122505856"/>
      </c:lineChart>
      <c:dateAx>
        <c:axId val="122503936"/>
        <c:scaling>
          <c:orientation val="minMax"/>
        </c:scaling>
        <c:delete val="1"/>
        <c:axPos val="b"/>
        <c:numFmt formatCode="ge" sourceLinked="1"/>
        <c:majorTickMark val="none"/>
        <c:minorTickMark val="none"/>
        <c:tickLblPos val="none"/>
        <c:crossAx val="122505856"/>
        <c:crosses val="autoZero"/>
        <c:auto val="1"/>
        <c:lblOffset val="100"/>
        <c:baseTimeUnit val="years"/>
      </c:dateAx>
      <c:valAx>
        <c:axId val="1225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540416"/>
        <c:axId val="1225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22540416"/>
        <c:axId val="122542336"/>
      </c:lineChart>
      <c:dateAx>
        <c:axId val="122540416"/>
        <c:scaling>
          <c:orientation val="minMax"/>
        </c:scaling>
        <c:delete val="1"/>
        <c:axPos val="b"/>
        <c:numFmt formatCode="ge" sourceLinked="1"/>
        <c:majorTickMark val="none"/>
        <c:minorTickMark val="none"/>
        <c:tickLblPos val="none"/>
        <c:crossAx val="122542336"/>
        <c:crosses val="autoZero"/>
        <c:auto val="1"/>
        <c:lblOffset val="100"/>
        <c:baseTimeUnit val="years"/>
      </c:dateAx>
      <c:valAx>
        <c:axId val="1225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317056"/>
        <c:axId val="1223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22317056"/>
        <c:axId val="122331520"/>
      </c:lineChart>
      <c:dateAx>
        <c:axId val="122317056"/>
        <c:scaling>
          <c:orientation val="minMax"/>
        </c:scaling>
        <c:delete val="1"/>
        <c:axPos val="b"/>
        <c:numFmt formatCode="ge" sourceLinked="1"/>
        <c:majorTickMark val="none"/>
        <c:minorTickMark val="none"/>
        <c:tickLblPos val="none"/>
        <c:crossAx val="122331520"/>
        <c:crosses val="autoZero"/>
        <c:auto val="1"/>
        <c:lblOffset val="100"/>
        <c:baseTimeUnit val="years"/>
      </c:dateAx>
      <c:valAx>
        <c:axId val="12233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3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2052.79</c:v>
                </c:pt>
                <c:pt idx="1">
                  <c:v>1241.04</c:v>
                </c:pt>
                <c:pt idx="2">
                  <c:v>1597.05</c:v>
                </c:pt>
                <c:pt idx="3">
                  <c:v>456.6</c:v>
                </c:pt>
                <c:pt idx="4">
                  <c:v>732.48</c:v>
                </c:pt>
              </c:numCache>
            </c:numRef>
          </c:val>
        </c:ser>
        <c:dLbls>
          <c:showLegendKey val="0"/>
          <c:showVal val="0"/>
          <c:showCatName val="0"/>
          <c:showSerName val="0"/>
          <c:showPercent val="0"/>
          <c:showBubbleSize val="0"/>
        </c:dLbls>
        <c:gapWidth val="150"/>
        <c:axId val="122360192"/>
        <c:axId val="1223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22360192"/>
        <c:axId val="122362112"/>
      </c:lineChart>
      <c:dateAx>
        <c:axId val="122360192"/>
        <c:scaling>
          <c:orientation val="minMax"/>
        </c:scaling>
        <c:delete val="1"/>
        <c:axPos val="b"/>
        <c:numFmt formatCode="ge" sourceLinked="1"/>
        <c:majorTickMark val="none"/>
        <c:minorTickMark val="none"/>
        <c:tickLblPos val="none"/>
        <c:crossAx val="122362112"/>
        <c:crosses val="autoZero"/>
        <c:auto val="1"/>
        <c:lblOffset val="100"/>
        <c:baseTimeUnit val="years"/>
      </c:dateAx>
      <c:valAx>
        <c:axId val="12236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3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113.55</c:v>
                </c:pt>
                <c:pt idx="1">
                  <c:v>63.09</c:v>
                </c:pt>
                <c:pt idx="2">
                  <c:v>22.47</c:v>
                </c:pt>
                <c:pt idx="3">
                  <c:v>11.5</c:v>
                </c:pt>
                <c:pt idx="4">
                  <c:v>8.8800000000000008</c:v>
                </c:pt>
              </c:numCache>
            </c:numRef>
          </c:val>
        </c:ser>
        <c:dLbls>
          <c:showLegendKey val="0"/>
          <c:showVal val="0"/>
          <c:showCatName val="0"/>
          <c:showSerName val="0"/>
          <c:showPercent val="0"/>
          <c:showBubbleSize val="0"/>
        </c:dLbls>
        <c:gapWidth val="150"/>
        <c:axId val="122371456"/>
        <c:axId val="1223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22371456"/>
        <c:axId val="122381824"/>
      </c:lineChart>
      <c:dateAx>
        <c:axId val="122371456"/>
        <c:scaling>
          <c:orientation val="minMax"/>
        </c:scaling>
        <c:delete val="1"/>
        <c:axPos val="b"/>
        <c:numFmt formatCode="ge" sourceLinked="1"/>
        <c:majorTickMark val="none"/>
        <c:minorTickMark val="none"/>
        <c:tickLblPos val="none"/>
        <c:crossAx val="122381824"/>
        <c:crosses val="autoZero"/>
        <c:auto val="1"/>
        <c:lblOffset val="100"/>
        <c:baseTimeUnit val="years"/>
      </c:dateAx>
      <c:valAx>
        <c:axId val="12238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3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105.8</c:v>
                </c:pt>
                <c:pt idx="1">
                  <c:v>107.91</c:v>
                </c:pt>
                <c:pt idx="2">
                  <c:v>110.17</c:v>
                </c:pt>
                <c:pt idx="3">
                  <c:v>110.31</c:v>
                </c:pt>
                <c:pt idx="4">
                  <c:v>109</c:v>
                </c:pt>
              </c:numCache>
            </c:numRef>
          </c:val>
        </c:ser>
        <c:dLbls>
          <c:showLegendKey val="0"/>
          <c:showVal val="0"/>
          <c:showCatName val="0"/>
          <c:showSerName val="0"/>
          <c:showPercent val="0"/>
          <c:showBubbleSize val="0"/>
        </c:dLbls>
        <c:gapWidth val="150"/>
        <c:axId val="122444800"/>
        <c:axId val="1224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22444800"/>
        <c:axId val="122446976"/>
      </c:lineChart>
      <c:dateAx>
        <c:axId val="122444800"/>
        <c:scaling>
          <c:orientation val="minMax"/>
        </c:scaling>
        <c:delete val="1"/>
        <c:axPos val="b"/>
        <c:numFmt formatCode="ge" sourceLinked="1"/>
        <c:majorTickMark val="none"/>
        <c:minorTickMark val="none"/>
        <c:tickLblPos val="none"/>
        <c:crossAx val="122446976"/>
        <c:crosses val="autoZero"/>
        <c:auto val="1"/>
        <c:lblOffset val="100"/>
        <c:baseTimeUnit val="years"/>
      </c:dateAx>
      <c:valAx>
        <c:axId val="1224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112.08</c:v>
                </c:pt>
                <c:pt idx="1">
                  <c:v>110.22</c:v>
                </c:pt>
                <c:pt idx="2">
                  <c:v>108.76</c:v>
                </c:pt>
                <c:pt idx="3">
                  <c:v>108.95</c:v>
                </c:pt>
                <c:pt idx="4">
                  <c:v>110.78</c:v>
                </c:pt>
              </c:numCache>
            </c:numRef>
          </c:val>
        </c:ser>
        <c:dLbls>
          <c:showLegendKey val="0"/>
          <c:showVal val="0"/>
          <c:showCatName val="0"/>
          <c:showSerName val="0"/>
          <c:showPercent val="0"/>
          <c:showBubbleSize val="0"/>
        </c:dLbls>
        <c:gapWidth val="150"/>
        <c:axId val="122456320"/>
        <c:axId val="1224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22456320"/>
        <c:axId val="122466688"/>
      </c:lineChart>
      <c:dateAx>
        <c:axId val="122456320"/>
        <c:scaling>
          <c:orientation val="minMax"/>
        </c:scaling>
        <c:delete val="1"/>
        <c:axPos val="b"/>
        <c:numFmt formatCode="ge" sourceLinked="1"/>
        <c:majorTickMark val="none"/>
        <c:minorTickMark val="none"/>
        <c:tickLblPos val="none"/>
        <c:crossAx val="122466688"/>
        <c:crosses val="autoZero"/>
        <c:auto val="1"/>
        <c:lblOffset val="100"/>
        <c:baseTimeUnit val="years"/>
      </c:dateAx>
      <c:valAx>
        <c:axId val="1224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A65" zoomScale="115" zoomScaleNormal="115" workbookViewId="0">
      <selection activeCell="CH20" sqref="CH2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南予水道企業団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97.58</v>
      </c>
      <c r="K10" s="57"/>
      <c r="L10" s="57"/>
      <c r="M10" s="57"/>
      <c r="N10" s="57"/>
      <c r="O10" s="57"/>
      <c r="P10" s="57"/>
      <c r="Q10" s="57"/>
      <c r="R10" s="57">
        <f>データ!O6</f>
        <v>70.39</v>
      </c>
      <c r="S10" s="57"/>
      <c r="T10" s="57"/>
      <c r="U10" s="57"/>
      <c r="V10" s="57"/>
      <c r="W10" s="57"/>
      <c r="X10" s="57"/>
      <c r="Y10" s="57"/>
      <c r="Z10" s="65">
        <f>データ!P6</f>
        <v>0</v>
      </c>
      <c r="AA10" s="65"/>
      <c r="AB10" s="65"/>
      <c r="AC10" s="65"/>
      <c r="AD10" s="65"/>
      <c r="AE10" s="65"/>
      <c r="AF10" s="65"/>
      <c r="AG10" s="65"/>
      <c r="AH10" s="2"/>
      <c r="AI10" s="65">
        <f>データ!T6</f>
        <v>118571</v>
      </c>
      <c r="AJ10" s="65"/>
      <c r="AK10" s="65"/>
      <c r="AL10" s="65"/>
      <c r="AM10" s="65"/>
      <c r="AN10" s="65"/>
      <c r="AO10" s="65"/>
      <c r="AP10" s="65"/>
      <c r="AQ10" s="57">
        <f>データ!U6</f>
        <v>109.2</v>
      </c>
      <c r="AR10" s="57"/>
      <c r="AS10" s="57"/>
      <c r="AT10" s="57"/>
      <c r="AU10" s="57"/>
      <c r="AV10" s="57"/>
      <c r="AW10" s="57"/>
      <c r="AX10" s="57"/>
      <c r="AY10" s="57">
        <f>データ!V6</f>
        <v>1085.82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388866</v>
      </c>
      <c r="D6" s="31">
        <f t="shared" si="3"/>
        <v>46</v>
      </c>
      <c r="E6" s="31">
        <f t="shared" si="3"/>
        <v>1</v>
      </c>
      <c r="F6" s="31">
        <f t="shared" si="3"/>
        <v>0</v>
      </c>
      <c r="G6" s="31">
        <f t="shared" si="3"/>
        <v>2</v>
      </c>
      <c r="H6" s="31" t="str">
        <f t="shared" si="3"/>
        <v>愛媛県　南予水道企業団</v>
      </c>
      <c r="I6" s="31" t="str">
        <f t="shared" si="3"/>
        <v>法適用</v>
      </c>
      <c r="J6" s="31" t="str">
        <f t="shared" si="3"/>
        <v>水道事業</v>
      </c>
      <c r="K6" s="31" t="str">
        <f t="shared" si="3"/>
        <v>用水供給事業</v>
      </c>
      <c r="L6" s="31" t="str">
        <f t="shared" si="3"/>
        <v>B</v>
      </c>
      <c r="M6" s="32" t="str">
        <f t="shared" si="3"/>
        <v>-</v>
      </c>
      <c r="N6" s="32">
        <f t="shared" si="3"/>
        <v>97.58</v>
      </c>
      <c r="O6" s="32">
        <f t="shared" si="3"/>
        <v>70.39</v>
      </c>
      <c r="P6" s="32">
        <f t="shared" si="3"/>
        <v>0</v>
      </c>
      <c r="Q6" s="32" t="str">
        <f t="shared" si="3"/>
        <v>-</v>
      </c>
      <c r="R6" s="32" t="str">
        <f t="shared" si="3"/>
        <v>-</v>
      </c>
      <c r="S6" s="32" t="str">
        <f t="shared" si="3"/>
        <v>-</v>
      </c>
      <c r="T6" s="32">
        <f t="shared" si="3"/>
        <v>118571</v>
      </c>
      <c r="U6" s="32">
        <f t="shared" si="3"/>
        <v>109.2</v>
      </c>
      <c r="V6" s="32">
        <f t="shared" si="3"/>
        <v>1085.82</v>
      </c>
      <c r="W6" s="33">
        <f>IF(W7="",NA(),W7)</f>
        <v>115.79</v>
      </c>
      <c r="X6" s="33">
        <f t="shared" ref="X6:AF6" si="4">IF(X7="",NA(),X7)</f>
        <v>116.58</v>
      </c>
      <c r="Y6" s="33">
        <f t="shared" si="4"/>
        <v>117.29</v>
      </c>
      <c r="Z6" s="33">
        <f t="shared" si="4"/>
        <v>116.95</v>
      </c>
      <c r="AA6" s="33">
        <f t="shared" si="4"/>
        <v>112.79</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2052.79</v>
      </c>
      <c r="AT6" s="33">
        <f t="shared" ref="AT6:BB6" si="6">IF(AT7="",NA(),AT7)</f>
        <v>1241.04</v>
      </c>
      <c r="AU6" s="33">
        <f t="shared" si="6"/>
        <v>1597.05</v>
      </c>
      <c r="AV6" s="33">
        <f t="shared" si="6"/>
        <v>456.6</v>
      </c>
      <c r="AW6" s="33">
        <f t="shared" si="6"/>
        <v>732.48</v>
      </c>
      <c r="AX6" s="33">
        <f t="shared" si="6"/>
        <v>669.4</v>
      </c>
      <c r="AY6" s="33">
        <f t="shared" si="6"/>
        <v>720.62</v>
      </c>
      <c r="AZ6" s="33">
        <f t="shared" si="6"/>
        <v>654.97</v>
      </c>
      <c r="BA6" s="33">
        <f t="shared" si="6"/>
        <v>634.53</v>
      </c>
      <c r="BB6" s="33">
        <f t="shared" si="6"/>
        <v>200.22</v>
      </c>
      <c r="BC6" s="32" t="str">
        <f>IF(BC7="","",IF(BC7="-","【-】","【"&amp;SUBSTITUTE(TEXT(BC7,"#,##0.00"),"-","△")&amp;"】"))</f>
        <v>【200.22】</v>
      </c>
      <c r="BD6" s="33">
        <f>IF(BD7="",NA(),BD7)</f>
        <v>113.55</v>
      </c>
      <c r="BE6" s="33">
        <f t="shared" ref="BE6:BM6" si="7">IF(BE7="",NA(),BE7)</f>
        <v>63.09</v>
      </c>
      <c r="BF6" s="33">
        <f t="shared" si="7"/>
        <v>22.47</v>
      </c>
      <c r="BG6" s="33">
        <f t="shared" si="7"/>
        <v>11.5</v>
      </c>
      <c r="BH6" s="33">
        <f t="shared" si="7"/>
        <v>8.8800000000000008</v>
      </c>
      <c r="BI6" s="33">
        <f t="shared" si="7"/>
        <v>446.65</v>
      </c>
      <c r="BJ6" s="33">
        <f t="shared" si="7"/>
        <v>415.99</v>
      </c>
      <c r="BK6" s="33">
        <f t="shared" si="7"/>
        <v>383.75</v>
      </c>
      <c r="BL6" s="33">
        <f t="shared" si="7"/>
        <v>368.94</v>
      </c>
      <c r="BM6" s="33">
        <f t="shared" si="7"/>
        <v>351.06</v>
      </c>
      <c r="BN6" s="32" t="str">
        <f>IF(BN7="","",IF(BN7="-","【-】","【"&amp;SUBSTITUTE(TEXT(BN7,"#,##0.00"),"-","△")&amp;"】"))</f>
        <v>【351.06】</v>
      </c>
      <c r="BO6" s="33">
        <f>IF(BO7="",NA(),BO7)</f>
        <v>105.8</v>
      </c>
      <c r="BP6" s="33">
        <f t="shared" ref="BP6:BX6" si="8">IF(BP7="",NA(),BP7)</f>
        <v>107.91</v>
      </c>
      <c r="BQ6" s="33">
        <f t="shared" si="8"/>
        <v>110.17</v>
      </c>
      <c r="BR6" s="33">
        <f t="shared" si="8"/>
        <v>110.31</v>
      </c>
      <c r="BS6" s="33">
        <f t="shared" si="8"/>
        <v>109</v>
      </c>
      <c r="BT6" s="33">
        <f t="shared" si="8"/>
        <v>108.75</v>
      </c>
      <c r="BU6" s="33">
        <f t="shared" si="8"/>
        <v>108.61</v>
      </c>
      <c r="BV6" s="33">
        <f t="shared" si="8"/>
        <v>110.39</v>
      </c>
      <c r="BW6" s="33">
        <f t="shared" si="8"/>
        <v>111.12</v>
      </c>
      <c r="BX6" s="33">
        <f t="shared" si="8"/>
        <v>112.92</v>
      </c>
      <c r="BY6" s="32" t="str">
        <f>IF(BY7="","",IF(BY7="-","【-】","【"&amp;SUBSTITUTE(TEXT(BY7,"#,##0.00"),"-","△")&amp;"】"))</f>
        <v>【112.92】</v>
      </c>
      <c r="BZ6" s="33">
        <f>IF(BZ7="",NA(),BZ7)</f>
        <v>112.08</v>
      </c>
      <c r="CA6" s="33">
        <f t="shared" ref="CA6:CI6" si="9">IF(CA7="",NA(),CA7)</f>
        <v>110.22</v>
      </c>
      <c r="CB6" s="33">
        <f t="shared" si="9"/>
        <v>108.76</v>
      </c>
      <c r="CC6" s="33">
        <f t="shared" si="9"/>
        <v>108.95</v>
      </c>
      <c r="CD6" s="33">
        <f t="shared" si="9"/>
        <v>110.78</v>
      </c>
      <c r="CE6" s="33">
        <f t="shared" si="9"/>
        <v>80.38</v>
      </c>
      <c r="CF6" s="33">
        <f t="shared" si="9"/>
        <v>78.760000000000005</v>
      </c>
      <c r="CG6" s="33">
        <f t="shared" si="9"/>
        <v>76.81</v>
      </c>
      <c r="CH6" s="33">
        <f t="shared" si="9"/>
        <v>75.75</v>
      </c>
      <c r="CI6" s="33">
        <f t="shared" si="9"/>
        <v>75.3</v>
      </c>
      <c r="CJ6" s="32" t="str">
        <f>IF(CJ7="","",IF(CJ7="-","【-】","【"&amp;SUBSTITUTE(TEXT(CJ7,"#,##0.00"),"-","△")&amp;"】"))</f>
        <v>【75.30】</v>
      </c>
      <c r="CK6" s="33">
        <f>IF(CK7="",NA(),CK7)</f>
        <v>44.06</v>
      </c>
      <c r="CL6" s="33">
        <f t="shared" ref="CL6:CT6" si="10">IF(CL7="",NA(),CL7)</f>
        <v>43.66</v>
      </c>
      <c r="CM6" s="33">
        <f t="shared" si="10"/>
        <v>42.7</v>
      </c>
      <c r="CN6" s="33">
        <f t="shared" si="10"/>
        <v>42.31</v>
      </c>
      <c r="CO6" s="33">
        <f t="shared" si="10"/>
        <v>41.71</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100</v>
      </c>
      <c r="CW6" s="33">
        <f t="shared" ref="CW6:DE6" si="11">IF(CW7="",NA(),CW7)</f>
        <v>100</v>
      </c>
      <c r="CX6" s="33">
        <f t="shared" si="11"/>
        <v>100</v>
      </c>
      <c r="CY6" s="33">
        <f t="shared" si="11"/>
        <v>100</v>
      </c>
      <c r="CZ6" s="33">
        <f t="shared" si="11"/>
        <v>100</v>
      </c>
      <c r="DA6" s="33">
        <f t="shared" si="11"/>
        <v>99.88</v>
      </c>
      <c r="DB6" s="33">
        <f t="shared" si="11"/>
        <v>99.96</v>
      </c>
      <c r="DC6" s="33">
        <f t="shared" si="11"/>
        <v>99.93</v>
      </c>
      <c r="DD6" s="33">
        <f t="shared" si="11"/>
        <v>100.12</v>
      </c>
      <c r="DE6" s="33">
        <f t="shared" si="11"/>
        <v>100.12</v>
      </c>
      <c r="DF6" s="32" t="str">
        <f>IF(DF7="","",IF(DF7="-","【-】","【"&amp;SUBSTITUTE(TEXT(DF7,"#,##0.00"),"-","△")&amp;"】"))</f>
        <v>【100.12】</v>
      </c>
      <c r="DG6" s="33">
        <f>IF(DG7="",NA(),DG7)</f>
        <v>26.94</v>
      </c>
      <c r="DH6" s="33">
        <f t="shared" ref="DH6:DP6" si="12">IF(DH7="",NA(),DH7)</f>
        <v>27.73</v>
      </c>
      <c r="DI6" s="33">
        <f t="shared" si="12"/>
        <v>28.5</v>
      </c>
      <c r="DJ6" s="33">
        <f t="shared" si="12"/>
        <v>28.78</v>
      </c>
      <c r="DK6" s="33">
        <f t="shared" si="12"/>
        <v>56.47</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388866</v>
      </c>
      <c r="D7" s="35">
        <v>46</v>
      </c>
      <c r="E7" s="35">
        <v>1</v>
      </c>
      <c r="F7" s="35">
        <v>0</v>
      </c>
      <c r="G7" s="35">
        <v>2</v>
      </c>
      <c r="H7" s="35" t="s">
        <v>93</v>
      </c>
      <c r="I7" s="35" t="s">
        <v>94</v>
      </c>
      <c r="J7" s="35" t="s">
        <v>95</v>
      </c>
      <c r="K7" s="35" t="s">
        <v>96</v>
      </c>
      <c r="L7" s="35" t="s">
        <v>97</v>
      </c>
      <c r="M7" s="36" t="s">
        <v>98</v>
      </c>
      <c r="N7" s="36">
        <v>97.58</v>
      </c>
      <c r="O7" s="36">
        <v>70.39</v>
      </c>
      <c r="P7" s="36">
        <v>0</v>
      </c>
      <c r="Q7" s="36" t="s">
        <v>98</v>
      </c>
      <c r="R7" s="36" t="s">
        <v>98</v>
      </c>
      <c r="S7" s="36" t="s">
        <v>98</v>
      </c>
      <c r="T7" s="36">
        <v>118571</v>
      </c>
      <c r="U7" s="36">
        <v>109.2</v>
      </c>
      <c r="V7" s="36">
        <v>1085.82</v>
      </c>
      <c r="W7" s="36">
        <v>115.79</v>
      </c>
      <c r="X7" s="36">
        <v>116.58</v>
      </c>
      <c r="Y7" s="36">
        <v>117.29</v>
      </c>
      <c r="Z7" s="36">
        <v>116.95</v>
      </c>
      <c r="AA7" s="36">
        <v>112.79</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2052.79</v>
      </c>
      <c r="AT7" s="36">
        <v>1241.04</v>
      </c>
      <c r="AU7" s="36">
        <v>1597.05</v>
      </c>
      <c r="AV7" s="36">
        <v>456.6</v>
      </c>
      <c r="AW7" s="36">
        <v>732.48</v>
      </c>
      <c r="AX7" s="36">
        <v>669.4</v>
      </c>
      <c r="AY7" s="36">
        <v>720.62</v>
      </c>
      <c r="AZ7" s="36">
        <v>654.97</v>
      </c>
      <c r="BA7" s="36">
        <v>634.53</v>
      </c>
      <c r="BB7" s="36">
        <v>200.22</v>
      </c>
      <c r="BC7" s="36">
        <v>200.22</v>
      </c>
      <c r="BD7" s="36">
        <v>113.55</v>
      </c>
      <c r="BE7" s="36">
        <v>63.09</v>
      </c>
      <c r="BF7" s="36">
        <v>22.47</v>
      </c>
      <c r="BG7" s="36">
        <v>11.5</v>
      </c>
      <c r="BH7" s="36">
        <v>8.8800000000000008</v>
      </c>
      <c r="BI7" s="36">
        <v>446.65</v>
      </c>
      <c r="BJ7" s="36">
        <v>415.99</v>
      </c>
      <c r="BK7" s="36">
        <v>383.75</v>
      </c>
      <c r="BL7" s="36">
        <v>368.94</v>
      </c>
      <c r="BM7" s="36">
        <v>351.06</v>
      </c>
      <c r="BN7" s="36">
        <v>351.06</v>
      </c>
      <c r="BO7" s="36">
        <v>105.8</v>
      </c>
      <c r="BP7" s="36">
        <v>107.91</v>
      </c>
      <c r="BQ7" s="36">
        <v>110.17</v>
      </c>
      <c r="BR7" s="36">
        <v>110.31</v>
      </c>
      <c r="BS7" s="36">
        <v>109</v>
      </c>
      <c r="BT7" s="36">
        <v>108.75</v>
      </c>
      <c r="BU7" s="36">
        <v>108.61</v>
      </c>
      <c r="BV7" s="36">
        <v>110.39</v>
      </c>
      <c r="BW7" s="36">
        <v>111.12</v>
      </c>
      <c r="BX7" s="36">
        <v>112.92</v>
      </c>
      <c r="BY7" s="36">
        <v>112.92</v>
      </c>
      <c r="BZ7" s="36">
        <v>112.08</v>
      </c>
      <c r="CA7" s="36">
        <v>110.22</v>
      </c>
      <c r="CB7" s="36">
        <v>108.76</v>
      </c>
      <c r="CC7" s="36">
        <v>108.95</v>
      </c>
      <c r="CD7" s="36">
        <v>110.78</v>
      </c>
      <c r="CE7" s="36">
        <v>80.38</v>
      </c>
      <c r="CF7" s="36">
        <v>78.760000000000005</v>
      </c>
      <c r="CG7" s="36">
        <v>76.81</v>
      </c>
      <c r="CH7" s="36">
        <v>75.75</v>
      </c>
      <c r="CI7" s="36">
        <v>75.3</v>
      </c>
      <c r="CJ7" s="36">
        <v>75.3</v>
      </c>
      <c r="CK7" s="36">
        <v>44.06</v>
      </c>
      <c r="CL7" s="36">
        <v>43.66</v>
      </c>
      <c r="CM7" s="36">
        <v>42.7</v>
      </c>
      <c r="CN7" s="36">
        <v>42.31</v>
      </c>
      <c r="CO7" s="36">
        <v>41.71</v>
      </c>
      <c r="CP7" s="36">
        <v>64.150000000000006</v>
      </c>
      <c r="CQ7" s="36">
        <v>63.73</v>
      </c>
      <c r="CR7" s="36">
        <v>64.55</v>
      </c>
      <c r="CS7" s="36">
        <v>64.12</v>
      </c>
      <c r="CT7" s="36">
        <v>62.69</v>
      </c>
      <c r="CU7" s="36">
        <v>62.69</v>
      </c>
      <c r="CV7" s="36">
        <v>100</v>
      </c>
      <c r="CW7" s="36">
        <v>100</v>
      </c>
      <c r="CX7" s="36">
        <v>100</v>
      </c>
      <c r="CY7" s="36">
        <v>100</v>
      </c>
      <c r="CZ7" s="36">
        <v>100</v>
      </c>
      <c r="DA7" s="36">
        <v>99.88</v>
      </c>
      <c r="DB7" s="36">
        <v>99.96</v>
      </c>
      <c r="DC7" s="36">
        <v>99.93</v>
      </c>
      <c r="DD7" s="36">
        <v>100.12</v>
      </c>
      <c r="DE7" s="36">
        <v>100.12</v>
      </c>
      <c r="DF7" s="36">
        <v>100.12</v>
      </c>
      <c r="DG7" s="36">
        <v>26.94</v>
      </c>
      <c r="DH7" s="36">
        <v>27.73</v>
      </c>
      <c r="DI7" s="36">
        <v>28.5</v>
      </c>
      <c r="DJ7" s="36">
        <v>28.78</v>
      </c>
      <c r="DK7" s="36">
        <v>56.47</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2016-01-28T01:48:52Z</cp:lastPrinted>
  <dcterms:created xsi:type="dcterms:W3CDTF">2016-01-18T04:54:19Z</dcterms:created>
  <dcterms:modified xsi:type="dcterms:W3CDTF">2016-02-24T05:57:16Z</dcterms:modified>
  <cp:category/>
</cp:coreProperties>
</file>