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<sst xmlns="http://schemas.openxmlformats.org/spreadsheetml/2006/main" count="221" uniqueCount="111">
  <si>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</si>
  <si>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</si>
  <si>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</si>
  <si>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</si>
  <si>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</si>
  <si>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</si>
  <si>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</si>
  <si>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</si>
  <si>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</si>
  <si>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</si>
  <si>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</si>
  <si>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</si>
  <si>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</si>
  <si>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</si>
  <si>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</si>
  <si>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</si>
  <si>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</si>
  <si>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</si>
  <si>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</si>
  <si>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</si>
  <si>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</si>
  <si>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</si>
  <si>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</si>
  <si>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</si>
  <si>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</si>
  <si>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</si>
  <si>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</si>
  <si>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</si>
  <si>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</si>
  <si>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</si>
  <si>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</si>
  <si>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</si>
  <si>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</si>
  <si>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</si>
  <si>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</si>
  <si>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</si>
  <si>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</si>
  <si>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</si>
  <si>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</si>
  <si>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</si>
  <si>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</si>
  <si>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</si>
  <si>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</si>
  <si>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</si>
  <si>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</si>
  <si>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</si>
  <si>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</si>
  <si>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</si>
  <si>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</si>
  <si>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</si>
  <si>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</si>
  <si>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</si>
  <si>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</si>
  <si>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</si>
  <si>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</si>
  <si>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</si>
  <si>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</si>
  <si>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</si>
  <si>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</si>
  <si>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</si>
  <si>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</si>
  <si>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</si>
  <si>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</si>
  <si>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</si>
  <si>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</si>
  <si>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</si>
  <si>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</si>
  <si>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</si>
  <si>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</si>
  <si>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</si>
  <si>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</si>
  <si>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</si>
  <si>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</si>
  <si>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</si>
  <si>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</si>
  <si>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</si>
  <si>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</si>
  <si>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</si>
  <si>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</si>
  <si>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</si>
  <si>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</si>
  <si>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</si>
  <si>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</si>
  <si>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</si>
  <si>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</si>
  <si>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</si>
  <si>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</si>
  <si>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</si>
  <si>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</si>
  <si>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</si>
  <si>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</si>
  <si>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</si>
  <si>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</si>
  <si>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</si>
  <si>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</si>
  <si>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</si>
  <si>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久万高原町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</si>
  <si>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</si>
  <si>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</si>
  <si>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</si>
  <si>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</si>
  <si>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</si>
  <si>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</si>
  <si>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</si>
  <si>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</si>
  <si>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</si>
  <si>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</si>
  <si>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</si>
  <si>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は、平成１６年８月に旧「久万町、面河村、美川村、柳谷村」の合併により誕生した、行政区域面積584㎢で愛媛県で一番広い町である。南北30㎞、東西28㎞で標高1,000ｍを超える四国山地に囲まれた山間地域であり、旧久万町の渓流沿いに水田を有した盆地であるが、谷間も多く下水道管路延長約68㎞、処理施設５箇所及びマンホールポンプ75箇所の農業集落排水施設である。そのため、設備投資に多額の費用を要し、債務残高が多い。
　処理施設、マンホールポンプが多く維持管理費増加の要因となっている。また、過疎化・高齢化が進み有収水量が少なく汚水処理原価が高く費用の効率性は悪くなっている。
　収益的収支比率も一般会計繰入金により８６％と１００％へ向け伸びてきているが経費回収率は３０％に満たない状況である。
　面整備は平成１６年度に完了しているが、過疎化・高齢化が進み区域内人口も減少しており水洗化率は伸び悩んでいる。</t>
    <rPh sb="112" eb="114">
      <t>ケイリュウ</t>
    </rPh>
    <rPh sb="114" eb="115">
      <t>ゾ</t>
    </rPh>
    <rPh sb="117" eb="119">
      <t>スイデン</t>
    </rPh>
    <rPh sb="120" eb="121">
      <t>ユウ</t>
    </rPh>
    <rPh sb="123" eb="125">
      <t>ボンチ</t>
    </rPh>
    <rPh sb="130" eb="132">
      <t>タニマ</t>
    </rPh>
    <rPh sb="133" eb="134">
      <t>オオ</t>
    </rPh>
    <rPh sb="154" eb="155">
      <t>オヨ</t>
    </rPh>
    <rPh sb="169" eb="171">
      <t>ノウギョウ</t>
    </rPh>
    <rPh sb="171" eb="173">
      <t>シュウラク</t>
    </rPh>
    <rPh sb="173" eb="175">
      <t>ハイスイ</t>
    </rPh>
    <rPh sb="175" eb="177">
      <t>シセツ</t>
    </rPh>
    <rPh sb="186" eb="188">
      <t>セツビ</t>
    </rPh>
    <rPh sb="188" eb="190">
      <t>トウシ</t>
    </rPh>
    <rPh sb="191" eb="193">
      <t>タガク</t>
    </rPh>
    <rPh sb="194" eb="196">
      <t>ヒヨウ</t>
    </rPh>
    <rPh sb="197" eb="198">
      <t>ヨウ</t>
    </rPh>
    <rPh sb="200" eb="202">
      <t>サイム</t>
    </rPh>
    <rPh sb="202" eb="204">
      <t>ザンダカ</t>
    </rPh>
    <rPh sb="205" eb="206">
      <t>オオ</t>
    </rPh>
    <rPh sb="210" eb="212">
      <t>ショリ</t>
    </rPh>
    <rPh sb="212" eb="214">
      <t>シセツ</t>
    </rPh>
    <rPh sb="224" eb="225">
      <t>オオ</t>
    </rPh>
    <rPh sb="246" eb="249">
      <t>カソカ</t>
    </rPh>
    <rPh sb="250" eb="253">
      <t>コウレイカ</t>
    </rPh>
    <rPh sb="254" eb="255">
      <t>スス</t>
    </rPh>
    <rPh sb="256" eb="258">
      <t>ユウシュウ</t>
    </rPh>
    <rPh sb="258" eb="260">
      <t>スイリョウ</t>
    </rPh>
    <rPh sb="261" eb="262">
      <t>スク</t>
    </rPh>
    <rPh sb="273" eb="275">
      <t>ヒヨウ</t>
    </rPh>
    <rPh sb="276" eb="279">
      <t>コウリツセイ</t>
    </rPh>
    <rPh sb="280" eb="281">
      <t>ワル</t>
    </rPh>
    <rPh sb="298" eb="300">
      <t>イッパン</t>
    </rPh>
    <rPh sb="300" eb="302">
      <t>カイケイ</t>
    </rPh>
    <rPh sb="302" eb="304">
      <t>クリイレ</t>
    </rPh>
    <rPh sb="304" eb="305">
      <t>キン</t>
    </rPh>
    <rPh sb="317" eb="318">
      <t>ム</t>
    </rPh>
    <rPh sb="319" eb="320">
      <t>ノ</t>
    </rPh>
    <rPh sb="327" eb="329">
      <t>ケイヒ</t>
    </rPh>
    <rPh sb="329" eb="331">
      <t>カイシュウ</t>
    </rPh>
    <rPh sb="331" eb="332">
      <t>リツ</t>
    </rPh>
    <rPh sb="337" eb="338">
      <t>ミ</t>
    </rPh>
    <rPh sb="341" eb="343">
      <t>ジョウキョウ</t>
    </rPh>
    <rPh sb="349" eb="350">
      <t>メン</t>
    </rPh>
    <rPh sb="350" eb="352">
      <t>セイビ</t>
    </rPh>
    <rPh sb="353" eb="355">
      <t>ヘイセイ</t>
    </rPh>
    <rPh sb="357" eb="359">
      <t>ネンド</t>
    </rPh>
    <rPh sb="360" eb="362">
      <t>カンリョウ</t>
    </rPh>
    <rPh sb="372" eb="375">
      <t>コウレイカ</t>
    </rPh>
    <rPh sb="390" eb="393">
      <t>スイセンカ</t>
    </rPh>
    <rPh sb="393" eb="394">
      <t>リツ</t>
    </rPh>
    <rPh sb="395" eb="396">
      <t>ノ</t>
    </rPh>
    <rPh sb="397" eb="398">
      <t>ナヤ</t>
    </rPh>
    <phoneticPr fontId="4"/>
  </si>
  <si>
    <t>　供用開始後、約20年経過しており機械類の経年劣化等により修理個所も増えてきている。また、管路は管径が小さく材質も塩化ビニール管がほとんどであり破損等は少ないと考える。
　管路や施設の耐震化については、耐震化診断を先送りにしている状況にあり今後の経緯状況を見て診断を実施していきたい。
　今後、施設修理が増加する見込みであり、施設更新も視野とともに耐震診断実施後には診断結果を含めての検討が必要である。</t>
    <rPh sb="1" eb="3">
      <t>キョウヨウ</t>
    </rPh>
    <rPh sb="3" eb="6">
      <t>カイシゴ</t>
    </rPh>
    <rPh sb="7" eb="8">
      <t>ヤク</t>
    </rPh>
    <rPh sb="10" eb="11">
      <t>ネン</t>
    </rPh>
    <rPh sb="11" eb="13">
      <t>ケイカ</t>
    </rPh>
    <rPh sb="17" eb="20">
      <t>キカイルイ</t>
    </rPh>
    <rPh sb="21" eb="23">
      <t>ケイネン</t>
    </rPh>
    <rPh sb="23" eb="25">
      <t>レッカ</t>
    </rPh>
    <rPh sb="25" eb="26">
      <t>トウ</t>
    </rPh>
    <rPh sb="29" eb="31">
      <t>シュウリ</t>
    </rPh>
    <rPh sb="31" eb="33">
      <t>カショ</t>
    </rPh>
    <rPh sb="34" eb="35">
      <t>フ</t>
    </rPh>
    <rPh sb="86" eb="88">
      <t>カンロ</t>
    </rPh>
    <rPh sb="89" eb="91">
      <t>シセツ</t>
    </rPh>
    <rPh sb="92" eb="95">
      <t>タイシンカ</t>
    </rPh>
    <rPh sb="101" eb="104">
      <t>タイシンカ</t>
    </rPh>
    <rPh sb="104" eb="106">
      <t>シンダン</t>
    </rPh>
    <rPh sb="107" eb="109">
      <t>サキオク</t>
    </rPh>
    <rPh sb="115" eb="117">
      <t>ジョウキョウ</t>
    </rPh>
    <rPh sb="120" eb="122">
      <t>コンゴ</t>
    </rPh>
    <rPh sb="123" eb="125">
      <t>ケイイ</t>
    </rPh>
    <rPh sb="125" eb="127">
      <t>ジョウキョウ</t>
    </rPh>
    <rPh sb="128" eb="129">
      <t>ミ</t>
    </rPh>
    <rPh sb="130" eb="132">
      <t>シンダン</t>
    </rPh>
    <rPh sb="133" eb="135">
      <t>ジッシ</t>
    </rPh>
    <rPh sb="144" eb="146">
      <t>コンゴ</t>
    </rPh>
    <rPh sb="147" eb="149">
      <t>シセツ</t>
    </rPh>
    <rPh sb="149" eb="151">
      <t>シュウリ</t>
    </rPh>
    <rPh sb="152" eb="154">
      <t>ゾウカ</t>
    </rPh>
    <rPh sb="156" eb="158">
      <t>ミコ</t>
    </rPh>
    <rPh sb="163" eb="165">
      <t>シセツ</t>
    </rPh>
    <rPh sb="165" eb="167">
      <t>コウシン</t>
    </rPh>
    <rPh sb="168" eb="170">
      <t>シヤ</t>
    </rPh>
    <rPh sb="174" eb="176">
      <t>タイシン</t>
    </rPh>
    <rPh sb="176" eb="178">
      <t>シンダン</t>
    </rPh>
    <rPh sb="178" eb="181">
      <t>ジッシゴ</t>
    </rPh>
    <rPh sb="183" eb="185">
      <t>シンダン</t>
    </rPh>
    <rPh sb="185" eb="187">
      <t>ケッカ</t>
    </rPh>
    <rPh sb="188" eb="189">
      <t>フク</t>
    </rPh>
    <rPh sb="192" eb="194">
      <t>ケントウ</t>
    </rPh>
    <rPh sb="195" eb="197">
      <t>ヒツヨウ</t>
    </rPh>
    <phoneticPr fontId="4"/>
  </si>
  <si>
    <t>　汚水処理原価を下げ、料金回収率及び水洗化率を上げる必要があるが、高齢化、人口の減少のため、安易な料金改定は行えない。
　また、公共下水道事業、農業集落排水事業、浄化槽事業の使用料は公平性を保つために統一している。
　今後、適切な料金設定を行うとともに、過疎化・高齢化に対応した、施設の維持管理方法も検討し、経費の節減も行っていく。
　平成３２年度までに公共下水道事業の法適化への移行についても検討が必要であり、検討するに当たり農業集落排水事業、浄化槽事業も合わせての検討が必要と考える。</t>
    <rPh sb="1" eb="3">
      <t>オスイ</t>
    </rPh>
    <rPh sb="3" eb="5">
      <t>ショリ</t>
    </rPh>
    <rPh sb="5" eb="7">
      <t>ゲンカ</t>
    </rPh>
    <rPh sb="8" eb="9">
      <t>サ</t>
    </rPh>
    <rPh sb="11" eb="13">
      <t>リョウキン</t>
    </rPh>
    <rPh sb="13" eb="15">
      <t>カイシュウ</t>
    </rPh>
    <rPh sb="15" eb="16">
      <t>リツ</t>
    </rPh>
    <rPh sb="16" eb="17">
      <t>オヨ</t>
    </rPh>
    <rPh sb="18" eb="21">
      <t>スイセンカ</t>
    </rPh>
    <rPh sb="21" eb="22">
      <t>リツ</t>
    </rPh>
    <rPh sb="23" eb="24">
      <t>ア</t>
    </rPh>
    <rPh sb="26" eb="28">
      <t>ヒツヨウ</t>
    </rPh>
    <rPh sb="33" eb="36">
      <t>コウレイカ</t>
    </rPh>
    <rPh sb="37" eb="39">
      <t>ジンコウ</t>
    </rPh>
    <rPh sb="40" eb="42">
      <t>ゲンショウ</t>
    </rPh>
    <rPh sb="46" eb="48">
      <t>アンイ</t>
    </rPh>
    <rPh sb="49" eb="51">
      <t>リョウキン</t>
    </rPh>
    <rPh sb="51" eb="53">
      <t>カイテイ</t>
    </rPh>
    <rPh sb="54" eb="55">
      <t>オコナ</t>
    </rPh>
    <rPh sb="64" eb="66">
      <t>コウキョウ</t>
    </rPh>
    <rPh sb="66" eb="69">
      <t>ゲスイドウ</t>
    </rPh>
    <rPh sb="69" eb="71">
      <t>ジギョウ</t>
    </rPh>
    <rPh sb="72" eb="74">
      <t>ノウギョウ</t>
    </rPh>
    <rPh sb="74" eb="76">
      <t>シュウラク</t>
    </rPh>
    <rPh sb="76" eb="78">
      <t>ハイスイ</t>
    </rPh>
    <rPh sb="78" eb="80">
      <t>ジギョウ</t>
    </rPh>
    <rPh sb="81" eb="84">
      <t>ジョウカソウ</t>
    </rPh>
    <rPh sb="84" eb="86">
      <t>ジギョウ</t>
    </rPh>
    <rPh sb="87" eb="90">
      <t>シヨウリョウ</t>
    </rPh>
    <rPh sb="91" eb="94">
      <t>コウヘイセイ</t>
    </rPh>
    <rPh sb="95" eb="96">
      <t>タモ</t>
    </rPh>
    <rPh sb="100" eb="102">
      <t>トウイツ</t>
    </rPh>
    <rPh sb="109" eb="111">
      <t>コンゴ</t>
    </rPh>
    <rPh sb="117" eb="119">
      <t>セッテイ</t>
    </rPh>
    <rPh sb="120" eb="121">
      <t>オコナ</t>
    </rPh>
    <rPh sb="135" eb="137">
      <t>タイオウ</t>
    </rPh>
    <rPh sb="140" eb="142">
      <t>シセツ</t>
    </rPh>
    <rPh sb="143" eb="145">
      <t>イジ</t>
    </rPh>
    <rPh sb="145" eb="147">
      <t>カンリ</t>
    </rPh>
    <rPh sb="147" eb="149">
      <t>ホウホウ</t>
    </rPh>
    <rPh sb="150" eb="152">
      <t>ケントウ</t>
    </rPh>
    <rPh sb="154" eb="156">
      <t>ケイヒ</t>
    </rPh>
    <rPh sb="157" eb="159">
      <t>セツゲン</t>
    </rPh>
    <rPh sb="160" eb="16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</si>
</sst>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488576"/>
        <c:axId val="948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46488576"/>
        <c:axId val="94852224"/>
      </c:lineChart>
      <c:dateAx>
        <c:axId val="46488576"/>
        <c:scaling>
          <c:orientation val="minMax"/>
        </c:scaling>
        <c:delete val="1"/>
        <c:axPos val="b"/>
        <c:numFmt formatCode="ge" sourceLinked="1"/>
        <c:majorTickMark val="none"/>
        <c:minorTickMark val="none"/>
        <c:tickLblPos val="none"/>
        <c:crossAx val="94852224"/>
        <c:crosses val="autoZero"/>
        <c:auto val="1"/>
        <c:lblOffset val="100"/>
        <c:baseTimeUnit val="years"/>
      </c:dateAx>
      <c:valAx>
        <c:axId val="9485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88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64.42</c:v>
                </c:pt>
                <c:pt idx="1">
                  <c:v>64.42</c:v>
                </c:pt>
                <c:pt idx="2">
                  <c:v>64.42</c:v>
                </c:pt>
                <c:pt idx="3">
                  <c:v>64.42</c:v>
                </c:pt>
                <c:pt idx="4">
                  <c:v>64.42</c:v>
                </c:pt>
              </c:numCache>
            </c:numRef>
          </c:val>
        </c:ser>
        <c:dLbls>
          <c:showLegendKey val="0"/>
          <c:showVal val="0"/>
          <c:showCatName val="0"/>
          <c:showSerName val="0"/>
          <c:showPercent val="0"/>
          <c:showBubbleSize val="0"/>
        </c:dLbls>
        <c:gapWidth val="150"/>
        <c:axId val="105651584"/>
        <c:axId val="10565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05651584"/>
        <c:axId val="105657856"/>
      </c:lineChart>
      <c:dateAx>
        <c:axId val="105651584"/>
        <c:scaling>
          <c:orientation val="minMax"/>
        </c:scaling>
        <c:delete val="1"/>
        <c:axPos val="b"/>
        <c:numFmt formatCode="ge" sourceLinked="1"/>
        <c:majorTickMark val="none"/>
        <c:minorTickMark val="none"/>
        <c:tickLblPos val="none"/>
        <c:crossAx val="105657856"/>
        <c:crosses val="autoZero"/>
        <c:auto val="1"/>
        <c:lblOffset val="100"/>
        <c:baseTimeUnit val="years"/>
      </c:dateAx>
      <c:valAx>
        <c:axId val="10565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72.819999999999993</c:v>
                </c:pt>
                <c:pt idx="1">
                  <c:v>73.7</c:v>
                </c:pt>
                <c:pt idx="2">
                  <c:v>73.63</c:v>
                </c:pt>
                <c:pt idx="3">
                  <c:v>75.03</c:v>
                </c:pt>
                <c:pt idx="4">
                  <c:v>76.58</c:v>
                </c:pt>
              </c:numCache>
            </c:numRef>
          </c:val>
        </c:ser>
        <c:dLbls>
          <c:showLegendKey val="0"/>
          <c:showVal val="0"/>
          <c:showCatName val="0"/>
          <c:showSerName val="0"/>
          <c:showPercent val="0"/>
          <c:showBubbleSize val="0"/>
        </c:dLbls>
        <c:gapWidth val="150"/>
        <c:axId val="105679872"/>
        <c:axId val="1057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05679872"/>
        <c:axId val="105702528"/>
      </c:lineChart>
      <c:dateAx>
        <c:axId val="105679872"/>
        <c:scaling>
          <c:orientation val="minMax"/>
        </c:scaling>
        <c:delete val="1"/>
        <c:axPos val="b"/>
        <c:numFmt formatCode="ge" sourceLinked="1"/>
        <c:majorTickMark val="none"/>
        <c:minorTickMark val="none"/>
        <c:tickLblPos val="none"/>
        <c:crossAx val="105702528"/>
        <c:crosses val="autoZero"/>
        <c:auto val="1"/>
        <c:lblOffset val="100"/>
        <c:baseTimeUnit val="years"/>
      </c:dateAx>
      <c:valAx>
        <c:axId val="1057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80.63</c:v>
                </c:pt>
                <c:pt idx="1">
                  <c:v>78.31</c:v>
                </c:pt>
                <c:pt idx="2">
                  <c:v>86.27</c:v>
                </c:pt>
                <c:pt idx="3">
                  <c:v>84.27</c:v>
                </c:pt>
                <c:pt idx="4">
                  <c:v>86.63</c:v>
                </c:pt>
              </c:numCache>
            </c:numRef>
          </c:val>
        </c:ser>
        <c:dLbls>
          <c:showLegendKey val="0"/>
          <c:showVal val="0"/>
          <c:showCatName val="0"/>
          <c:showSerName val="0"/>
          <c:showPercent val="0"/>
          <c:showBubbleSize val="0"/>
        </c:dLbls>
        <c:gapWidth val="150"/>
        <c:axId val="94882432"/>
        <c:axId val="948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82432"/>
        <c:axId val="94888704"/>
      </c:lineChart>
      <c:dateAx>
        <c:axId val="94882432"/>
        <c:scaling>
          <c:orientation val="minMax"/>
        </c:scaling>
        <c:delete val="1"/>
        <c:axPos val="b"/>
        <c:numFmt formatCode="ge" sourceLinked="1"/>
        <c:majorTickMark val="none"/>
        <c:minorTickMark val="none"/>
        <c:tickLblPos val="none"/>
        <c:crossAx val="94888704"/>
        <c:crosses val="autoZero"/>
        <c:auto val="1"/>
        <c:lblOffset val="100"/>
        <c:baseTimeUnit val="years"/>
      </c:dateAx>
      <c:valAx>
        <c:axId val="948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284160"/>
        <c:axId val="10428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84160"/>
        <c:axId val="104286080"/>
      </c:lineChart>
      <c:dateAx>
        <c:axId val="104284160"/>
        <c:scaling>
          <c:orientation val="minMax"/>
        </c:scaling>
        <c:delete val="1"/>
        <c:axPos val="b"/>
        <c:numFmt formatCode="ge" sourceLinked="1"/>
        <c:majorTickMark val="none"/>
        <c:minorTickMark val="none"/>
        <c:tickLblPos val="none"/>
        <c:crossAx val="104286080"/>
        <c:crosses val="autoZero"/>
        <c:auto val="1"/>
        <c:lblOffset val="100"/>
        <c:baseTimeUnit val="years"/>
      </c:dateAx>
      <c:valAx>
        <c:axId val="10428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308096"/>
        <c:axId val="10434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308096"/>
        <c:axId val="104343040"/>
      </c:lineChart>
      <c:dateAx>
        <c:axId val="104308096"/>
        <c:scaling>
          <c:orientation val="minMax"/>
        </c:scaling>
        <c:delete val="1"/>
        <c:axPos val="b"/>
        <c:numFmt formatCode="ge" sourceLinked="1"/>
        <c:majorTickMark val="none"/>
        <c:minorTickMark val="none"/>
        <c:tickLblPos val="none"/>
        <c:crossAx val="104343040"/>
        <c:crosses val="autoZero"/>
        <c:auto val="1"/>
        <c:lblOffset val="100"/>
        <c:baseTimeUnit val="years"/>
      </c:dateAx>
      <c:valAx>
        <c:axId val="10434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374272"/>
        <c:axId val="10437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374272"/>
        <c:axId val="104376192"/>
      </c:lineChart>
      <c:dateAx>
        <c:axId val="104374272"/>
        <c:scaling>
          <c:orientation val="minMax"/>
        </c:scaling>
        <c:delete val="1"/>
        <c:axPos val="b"/>
        <c:numFmt formatCode="ge" sourceLinked="1"/>
        <c:majorTickMark val="none"/>
        <c:minorTickMark val="none"/>
        <c:tickLblPos val="none"/>
        <c:crossAx val="104376192"/>
        <c:crosses val="autoZero"/>
        <c:auto val="1"/>
        <c:lblOffset val="100"/>
        <c:baseTimeUnit val="years"/>
      </c:dateAx>
      <c:valAx>
        <c:axId val="1043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394112"/>
        <c:axId val="1044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394112"/>
        <c:axId val="104408576"/>
      </c:lineChart>
      <c:dateAx>
        <c:axId val="104394112"/>
        <c:scaling>
          <c:orientation val="minMax"/>
        </c:scaling>
        <c:delete val="1"/>
        <c:axPos val="b"/>
        <c:numFmt formatCode="ge" sourceLinked="1"/>
        <c:majorTickMark val="none"/>
        <c:minorTickMark val="none"/>
        <c:tickLblPos val="none"/>
        <c:crossAx val="104408576"/>
        <c:crosses val="autoZero"/>
        <c:auto val="1"/>
        <c:lblOffset val="100"/>
        <c:baseTimeUnit val="years"/>
      </c:dateAx>
      <c:valAx>
        <c:axId val="1044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2509.54</c:v>
                </c:pt>
                <c:pt idx="1">
                  <c:v>2334.0300000000002</c:v>
                </c:pt>
                <c:pt idx="2">
                  <c:v>2214.0100000000002</c:v>
                </c:pt>
                <c:pt idx="3">
                  <c:v>2447.5100000000002</c:v>
                </c:pt>
                <c:pt idx="4">
                  <c:v>1994.81</c:v>
                </c:pt>
              </c:numCache>
            </c:numRef>
          </c:val>
        </c:ser>
        <c:dLbls>
          <c:showLegendKey val="0"/>
          <c:showVal val="0"/>
          <c:showCatName val="0"/>
          <c:showSerName val="0"/>
          <c:showPercent val="0"/>
          <c:showBubbleSize val="0"/>
        </c:dLbls>
        <c:gapWidth val="150"/>
        <c:axId val="104438784"/>
        <c:axId val="1044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04438784"/>
        <c:axId val="104445056"/>
      </c:lineChart>
      <c:dateAx>
        <c:axId val="104438784"/>
        <c:scaling>
          <c:orientation val="minMax"/>
        </c:scaling>
        <c:delete val="1"/>
        <c:axPos val="b"/>
        <c:numFmt formatCode="ge" sourceLinked="1"/>
        <c:majorTickMark val="none"/>
        <c:minorTickMark val="none"/>
        <c:tickLblPos val="none"/>
        <c:crossAx val="104445056"/>
        <c:crosses val="autoZero"/>
        <c:auto val="1"/>
        <c:lblOffset val="100"/>
        <c:baseTimeUnit val="years"/>
      </c:dateAx>
      <c:valAx>
        <c:axId val="1044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28.66</c:v>
                </c:pt>
                <c:pt idx="1">
                  <c:v>27.81</c:v>
                </c:pt>
                <c:pt idx="2">
                  <c:v>26.89</c:v>
                </c:pt>
                <c:pt idx="3">
                  <c:v>25.25</c:v>
                </c:pt>
                <c:pt idx="4">
                  <c:v>25.47</c:v>
                </c:pt>
              </c:numCache>
            </c:numRef>
          </c:val>
        </c:ser>
        <c:dLbls>
          <c:showLegendKey val="0"/>
          <c:showVal val="0"/>
          <c:showCatName val="0"/>
          <c:showSerName val="0"/>
          <c:showPercent val="0"/>
          <c:showBubbleSize val="0"/>
        </c:dLbls>
        <c:gapWidth val="150"/>
        <c:axId val="104457344"/>
        <c:axId val="1044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04457344"/>
        <c:axId val="104459264"/>
      </c:lineChart>
      <c:dateAx>
        <c:axId val="104457344"/>
        <c:scaling>
          <c:orientation val="minMax"/>
        </c:scaling>
        <c:delete val="1"/>
        <c:axPos val="b"/>
        <c:numFmt formatCode="ge" sourceLinked="1"/>
        <c:majorTickMark val="none"/>
        <c:minorTickMark val="none"/>
        <c:tickLblPos val="none"/>
        <c:crossAx val="104459264"/>
        <c:crosses val="autoZero"/>
        <c:auto val="1"/>
        <c:lblOffset val="100"/>
        <c:baseTimeUnit val="years"/>
      </c:dateAx>
      <c:valAx>
        <c:axId val="1044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660.88</c:v>
                </c:pt>
                <c:pt idx="1">
                  <c:v>688.12</c:v>
                </c:pt>
                <c:pt idx="2">
                  <c:v>717.38</c:v>
                </c:pt>
                <c:pt idx="3">
                  <c:v>757</c:v>
                </c:pt>
                <c:pt idx="4">
                  <c:v>769.01</c:v>
                </c:pt>
              </c:numCache>
            </c:numRef>
          </c:val>
        </c:ser>
        <c:dLbls>
          <c:showLegendKey val="0"/>
          <c:showVal val="0"/>
          <c:showCatName val="0"/>
          <c:showSerName val="0"/>
          <c:showPercent val="0"/>
          <c:showBubbleSize val="0"/>
        </c:dLbls>
        <c:gapWidth val="150"/>
        <c:axId val="105623936"/>
        <c:axId val="10562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05623936"/>
        <c:axId val="105625856"/>
      </c:lineChart>
      <c:dateAx>
        <c:axId val="105623936"/>
        <c:scaling>
          <c:orientation val="minMax"/>
        </c:scaling>
        <c:delete val="1"/>
        <c:axPos val="b"/>
        <c:numFmt formatCode="ge" sourceLinked="1"/>
        <c:majorTickMark val="none"/>
        <c:minorTickMark val="none"/>
        <c:tickLblPos val="none"/>
        <c:crossAx val="105625856"/>
        <c:crosses val="autoZero"/>
        <c:auto val="1"/>
        <c:lblOffset val="100"/>
        <c:baseTimeUnit val="years"/>
      </c:dateAx>
      <c:valAx>
        <c:axId val="1056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2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S55" zoomScale="75" zoomScaleNormal="7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久万高原町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9290</v>
      </c>
      <c r="AM8" s="64"/>
      <c r="AN8" s="64"/>
      <c r="AO8" s="64"/>
      <c r="AP8" s="64"/>
      <c r="AQ8" s="64"/>
      <c r="AR8" s="64"/>
      <c r="AS8" s="64"/>
      <c r="AT8" s="63">
        <f>データ!S6</f>
        <v>583.69000000000005</v>
      </c>
      <c r="AU8" s="63"/>
      <c r="AV8" s="63"/>
      <c r="AW8" s="63"/>
      <c r="AX8" s="63"/>
      <c r="AY8" s="63"/>
      <c r="AZ8" s="63"/>
      <c r="BA8" s="63"/>
      <c r="BB8" s="63">
        <f>データ!T6</f>
        <v>15.92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20.329999999999998</v>
      </c>
      <c r="Q10" s="63"/>
      <c r="R10" s="63"/>
      <c r="S10" s="63"/>
      <c r="T10" s="63"/>
      <c r="U10" s="63"/>
      <c r="V10" s="63"/>
      <c r="W10" s="63">
        <f>データ!P6</f>
        <v>100</v>
      </c>
      <c r="X10" s="63"/>
      <c r="Y10" s="63"/>
      <c r="Z10" s="63"/>
      <c r="AA10" s="63"/>
      <c r="AB10" s="63"/>
      <c r="AC10" s="63"/>
      <c r="AD10" s="64">
        <f>データ!Q6</f>
        <v>3528</v>
      </c>
      <c r="AE10" s="64"/>
      <c r="AF10" s="64"/>
      <c r="AG10" s="64"/>
      <c r="AH10" s="64"/>
      <c r="AI10" s="64"/>
      <c r="AJ10" s="64"/>
      <c r="AK10" s="2"/>
      <c r="AL10" s="64">
        <f>データ!U6</f>
        <v>1866</v>
      </c>
      <c r="AM10" s="64"/>
      <c r="AN10" s="64"/>
      <c r="AO10" s="64"/>
      <c r="AP10" s="64"/>
      <c r="AQ10" s="64"/>
      <c r="AR10" s="64"/>
      <c r="AS10" s="64"/>
      <c r="AT10" s="63">
        <f>データ!V6</f>
        <v>0.98</v>
      </c>
      <c r="AU10" s="63"/>
      <c r="AV10" s="63"/>
      <c r="AW10" s="63"/>
      <c r="AX10" s="63"/>
      <c r="AY10" s="63"/>
      <c r="AZ10" s="63"/>
      <c r="BA10" s="63"/>
      <c r="BB10" s="63">
        <f>データ!W6</f>
        <v>1904.08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383864</v>
      </c>
      <c r="D6" s="31">
        <f t="shared" si="3"/>
        <v>47</v>
      </c>
      <c r="E6" s="31">
        <f t="shared" si="3"/>
        <v>17</v>
      </c>
      <c r="F6" s="31">
        <f t="shared" si="3"/>
        <v>5</v>
      </c>
      <c r="G6" s="31">
        <f t="shared" si="3"/>
        <v>0</v>
      </c>
      <c r="H6" s="31" t="str">
        <f t="shared" si="3"/>
        <v>愛媛県　久万高原町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20.329999999999998</v>
      </c>
      <c r="P6" s="32">
        <f t="shared" si="3"/>
        <v>100</v>
      </c>
      <c r="Q6" s="32">
        <f t="shared" si="3"/>
        <v>3528</v>
      </c>
      <c r="R6" s="32">
        <f t="shared" si="3"/>
        <v>9290</v>
      </c>
      <c r="S6" s="32">
        <f t="shared" si="3"/>
        <v>583.69000000000005</v>
      </c>
      <c r="T6" s="32">
        <f t="shared" si="3"/>
        <v>15.92</v>
      </c>
      <c r="U6" s="32">
        <f t="shared" si="3"/>
        <v>1866</v>
      </c>
      <c r="V6" s="32">
        <f t="shared" si="3"/>
        <v>0.98</v>
      </c>
      <c r="W6" s="32">
        <f t="shared" si="3"/>
        <v>1904.08</v>
      </c>
      <c r="X6" s="33">
        <f>IF(X7="",NA(),X7)</f>
        <v>80.63</v>
      </c>
      <c r="Y6" s="33">
        <f t="shared" ref="Y6:AG6" si="4">IF(Y7="",NA(),Y7)</f>
        <v>78.31</v>
      </c>
      <c r="Z6" s="33">
        <f t="shared" si="4"/>
        <v>86.27</v>
      </c>
      <c r="AA6" s="33">
        <f t="shared" si="4"/>
        <v>84.27</v>
      </c>
      <c r="AB6" s="33">
        <f t="shared" si="4"/>
        <v>86.63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2509.54</v>
      </c>
      <c r="BF6" s="33">
        <f t="shared" ref="BF6:BN6" si="7">IF(BF7="",NA(),BF7)</f>
        <v>2334.0300000000002</v>
      </c>
      <c r="BG6" s="33">
        <f t="shared" si="7"/>
        <v>2214.0100000000002</v>
      </c>
      <c r="BH6" s="33">
        <f t="shared" si="7"/>
        <v>2447.5100000000002</v>
      </c>
      <c r="BI6" s="33">
        <f t="shared" si="7"/>
        <v>1994.81</v>
      </c>
      <c r="BJ6" s="33">
        <f t="shared" si="7"/>
        <v>1267.26</v>
      </c>
      <c r="BK6" s="33">
        <f t="shared" si="7"/>
        <v>1239.2</v>
      </c>
      <c r="BL6" s="33">
        <f t="shared" si="7"/>
        <v>1197.82</v>
      </c>
      <c r="BM6" s="33">
        <f t="shared" si="7"/>
        <v>1126.77</v>
      </c>
      <c r="BN6" s="33">
        <f t="shared" si="7"/>
        <v>1044.8</v>
      </c>
      <c r="BO6" s="32" t="str">
        <f>IF(BO7="","",IF(BO7="-","【-】","【"&amp;SUBSTITUTE(TEXT(BO7,"#,##0.00"),"-","△")&amp;"】"))</f>
        <v>【992.47】</v>
      </c>
      <c r="BP6" s="33">
        <f>IF(BP7="",NA(),BP7)</f>
        <v>28.66</v>
      </c>
      <c r="BQ6" s="33">
        <f t="shared" ref="BQ6:BY6" si="8">IF(BQ7="",NA(),BQ7)</f>
        <v>27.81</v>
      </c>
      <c r="BR6" s="33">
        <f t="shared" si="8"/>
        <v>26.89</v>
      </c>
      <c r="BS6" s="33">
        <f t="shared" si="8"/>
        <v>25.25</v>
      </c>
      <c r="BT6" s="33">
        <f t="shared" si="8"/>
        <v>25.47</v>
      </c>
      <c r="BU6" s="33">
        <f t="shared" si="8"/>
        <v>53.42</v>
      </c>
      <c r="BV6" s="33">
        <f t="shared" si="8"/>
        <v>51.56</v>
      </c>
      <c r="BW6" s="33">
        <f t="shared" si="8"/>
        <v>51.03</v>
      </c>
      <c r="BX6" s="33">
        <f t="shared" si="8"/>
        <v>50.9</v>
      </c>
      <c r="BY6" s="33">
        <f t="shared" si="8"/>
        <v>50.82</v>
      </c>
      <c r="BZ6" s="32" t="str">
        <f>IF(BZ7="","",IF(BZ7="-","【-】","【"&amp;SUBSTITUTE(TEXT(BZ7,"#,##0.00"),"-","△")&amp;"】"))</f>
        <v>【51.49】</v>
      </c>
      <c r="CA6" s="33">
        <f>IF(CA7="",NA(),CA7)</f>
        <v>660.88</v>
      </c>
      <c r="CB6" s="33">
        <f t="shared" ref="CB6:CJ6" si="9">IF(CB7="",NA(),CB7)</f>
        <v>688.12</v>
      </c>
      <c r="CC6" s="33">
        <f t="shared" si="9"/>
        <v>717.38</v>
      </c>
      <c r="CD6" s="33">
        <f t="shared" si="9"/>
        <v>757</v>
      </c>
      <c r="CE6" s="33">
        <f t="shared" si="9"/>
        <v>769.01</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64.42</v>
      </c>
      <c r="CM6" s="33">
        <f t="shared" ref="CM6:CU6" si="10">IF(CM7="",NA(),CM7)</f>
        <v>64.42</v>
      </c>
      <c r="CN6" s="33">
        <f t="shared" si="10"/>
        <v>64.42</v>
      </c>
      <c r="CO6" s="33">
        <f t="shared" si="10"/>
        <v>64.42</v>
      </c>
      <c r="CP6" s="33">
        <f t="shared" si="10"/>
        <v>64.42</v>
      </c>
      <c r="CQ6" s="33">
        <f t="shared" si="10"/>
        <v>54.23</v>
      </c>
      <c r="CR6" s="33">
        <f t="shared" si="10"/>
        <v>55.2</v>
      </c>
      <c r="CS6" s="33">
        <f t="shared" si="10"/>
        <v>54.74</v>
      </c>
      <c r="CT6" s="33">
        <f t="shared" si="10"/>
        <v>53.78</v>
      </c>
      <c r="CU6" s="33">
        <f t="shared" si="10"/>
        <v>53.24</v>
      </c>
      <c r="CV6" s="32" t="str">
        <f>IF(CV7="","",IF(CV7="-","【-】","【"&amp;SUBSTITUTE(TEXT(CV7,"#,##0.00"),"-","△")&amp;"】"))</f>
        <v>【53.32】</v>
      </c>
      <c r="CW6" s="33">
        <f>IF(CW7="",NA(),CW7)</f>
        <v>72.819999999999993</v>
      </c>
      <c r="CX6" s="33">
        <f t="shared" ref="CX6:DF6" si="11">IF(CX7="",NA(),CX7)</f>
        <v>73.7</v>
      </c>
      <c r="CY6" s="33">
        <f t="shared" si="11"/>
        <v>73.63</v>
      </c>
      <c r="CZ6" s="33">
        <f t="shared" si="11"/>
        <v>75.03</v>
      </c>
      <c r="DA6" s="33">
        <f t="shared" si="11"/>
        <v>76.58</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383864</v>
      </c>
      <c r="D7" s="35">
        <v>47</v>
      </c>
      <c r="E7" s="35">
        <v>17</v>
      </c>
      <c r="F7" s="35">
        <v>5</v>
      </c>
      <c r="G7" s="35">
        <v>0</v>
      </c>
      <c r="H7" s="35" t="s">
        <v>96</v>
      </c>
      <c r="I7" s="35" t="s">
        <v>97</v>
      </c>
      <c r="J7" s="35" t="s">
        <v>98</v>
      </c>
      <c r="K7" s="35" t="s">
        <v>99</v>
      </c>
      <c r="L7" s="35" t="s">
        <v>100</v>
      </c>
      <c r="M7" s="36" t="s">
        <v>101</v>
      </c>
      <c r="N7" s="36" t="s">
        <v>102</v>
      </c>
      <c r="O7" s="36">
        <v>20.329999999999998</v>
      </c>
      <c r="P7" s="36">
        <v>100</v>
      </c>
      <c r="Q7" s="36">
        <v>3528</v>
      </c>
      <c r="R7" s="36">
        <v>9290</v>
      </c>
      <c r="S7" s="36">
        <v>583.69000000000005</v>
      </c>
      <c r="T7" s="36">
        <v>15.92</v>
      </c>
      <c r="U7" s="36">
        <v>1866</v>
      </c>
      <c r="V7" s="36">
        <v>0.98</v>
      </c>
      <c r="W7" s="36">
        <v>1904.08</v>
      </c>
      <c r="X7" s="36">
        <v>80.63</v>
      </c>
      <c r="Y7" s="36">
        <v>78.31</v>
      </c>
      <c r="Z7" s="36">
        <v>86.27</v>
      </c>
      <c r="AA7" s="36">
        <v>84.27</v>
      </c>
      <c r="AB7" s="36">
        <v>86.63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2509.54</v>
      </c>
      <c r="BF7" s="36">
        <v>2334.0300000000002</v>
      </c>
      <c r="BG7" s="36">
        <v>2214.0100000000002</v>
      </c>
      <c r="BH7" s="36">
        <v>2447.5100000000002</v>
      </c>
      <c r="BI7" s="36">
        <v>1994.81</v>
      </c>
      <c r="BJ7" s="36">
        <v>1267.26</v>
      </c>
      <c r="BK7" s="36">
        <v>1239.2</v>
      </c>
      <c r="BL7" s="36">
        <v>1197.82</v>
      </c>
      <c r="BM7" s="36">
        <v>1126.77</v>
      </c>
      <c r="BN7" s="36">
        <v>1044.8</v>
      </c>
      <c r="BO7" s="36">
        <v>992.47</v>
      </c>
      <c r="BP7" s="36">
        <v>28.66</v>
      </c>
      <c r="BQ7" s="36">
        <v>27.81</v>
      </c>
      <c r="BR7" s="36">
        <v>26.89</v>
      </c>
      <c r="BS7" s="36">
        <v>25.25</v>
      </c>
      <c r="BT7" s="36">
        <v>25.47</v>
      </c>
      <c r="BU7" s="36">
        <v>53.42</v>
      </c>
      <c r="BV7" s="36">
        <v>51.56</v>
      </c>
      <c r="BW7" s="36">
        <v>51.03</v>
      </c>
      <c r="BX7" s="36">
        <v>50.9</v>
      </c>
      <c r="BY7" s="36">
        <v>50.82</v>
      </c>
      <c r="BZ7" s="36">
        <v>51.49</v>
      </c>
      <c r="CA7" s="36">
        <v>660.88</v>
      </c>
      <c r="CB7" s="36">
        <v>688.12</v>
      </c>
      <c r="CC7" s="36">
        <v>717.38</v>
      </c>
      <c r="CD7" s="36">
        <v>757</v>
      </c>
      <c r="CE7" s="36">
        <v>769.01</v>
      </c>
      <c r="CF7" s="36">
        <v>269.12</v>
      </c>
      <c r="CG7" s="36">
        <v>283.26</v>
      </c>
      <c r="CH7" s="36">
        <v>289.60000000000002</v>
      </c>
      <c r="CI7" s="36">
        <v>293.27</v>
      </c>
      <c r="CJ7" s="36">
        <v>300.52</v>
      </c>
      <c r="CK7" s="36">
        <v>295.10000000000002</v>
      </c>
      <c r="CL7" s="36">
        <v>64.42</v>
      </c>
      <c r="CM7" s="36">
        <v>64.42</v>
      </c>
      <c r="CN7" s="36">
        <v>64.42</v>
      </c>
      <c r="CO7" s="36">
        <v>64.42</v>
      </c>
      <c r="CP7" s="36">
        <v>64.42</v>
      </c>
      <c r="CQ7" s="36">
        <v>54.23</v>
      </c>
      <c r="CR7" s="36">
        <v>55.2</v>
      </c>
      <c r="CS7" s="36">
        <v>54.74</v>
      </c>
      <c r="CT7" s="36">
        <v>53.78</v>
      </c>
      <c r="CU7" s="36">
        <v>53.24</v>
      </c>
      <c r="CV7" s="36">
        <v>53.32</v>
      </c>
      <c r="CW7" s="36">
        <v>72.819999999999993</v>
      </c>
      <c r="CX7" s="36">
        <v>73.7</v>
      </c>
      <c r="CY7" s="36">
        <v>73.63</v>
      </c>
      <c r="CZ7" s="36">
        <v>75.03</v>
      </c>
      <c r="DA7" s="36">
        <v>76.58</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2016-02-03T09:17:35Z</dcterms:created>
  <dcterms:modified xsi:type="dcterms:W3CDTF">2016-02-10T02:40:05Z</dcterms:modified>
</cp:coreProperties>
</file>