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I10" i="4" s="1"/>
  <c r="M6" i="5"/>
  <c r="B10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W10" i="4"/>
  <c r="BB8" i="4"/>
  <c r="W8" i="4"/>
  <c r="P8" i="4"/>
  <c r="B6" i="4"/>
  <c r="D10" i="5" l="1"/>
  <c r="C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<sst xmlns="http://schemas.openxmlformats.org/spreadsheetml/2006/main" count="221" uniqueCount="111">
  <si>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</si>
  <si>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</si>
  <si>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</si>
  <si>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</si>
  <si>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</si>
  <si>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</si>
  <si>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</si>
  <si>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</si>
  <si>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</si>
  <si>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</si>
  <si>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</si>
  <si>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</si>
  <si>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</si>
  <si>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</si>
  <si>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</si>
  <si>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</si>
  <si>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</si>
  <si>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</si>
  <si>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</si>
  <si>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</si>
  <si>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</si>
  <si>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</si>
  <si>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</si>
  <si>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</si>
  <si>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</si>
  <si>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</si>
  <si>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</si>
  <si>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</si>
  <si>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</si>
  <si>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</si>
  <si>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</si>
  <si>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</si>
  <si>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</si>
  <si>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</si>
  <si>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</si>
  <si>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</si>
  <si>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</si>
  <si>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</si>
  <si>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</si>
  <si>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</si>
  <si>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</si>
  <si>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</si>
  <si>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</si>
  <si>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</si>
  <si>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</si>
  <si>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</si>
  <si>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</si>
  <si>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</si>
  <si>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</si>
  <si>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</si>
  <si>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</si>
  <si>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</si>
  <si>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</si>
  <si>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</si>
  <si>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</si>
  <si>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</si>
  <si>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</si>
  <si>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</si>
  <si>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</si>
  <si>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</si>
  <si>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</si>
  <si>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</si>
  <si>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</si>
  <si>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</si>
  <si>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</si>
  <si>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</si>
  <si>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</si>
  <si>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</si>
  <si>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</si>
  <si>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</si>
  <si>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</si>
  <si>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</si>
  <si>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</si>
  <si>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</si>
  <si>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</si>
  <si>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</si>
  <si>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</si>
  <si>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</si>
  <si>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</si>
  <si>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</si>
  <si>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</si>
  <si>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</si>
  <si>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</si>
  <si>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</si>
  <si>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</si>
  <si>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</si>
  <si>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</si>
  <si>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</si>
  <si>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</si>
  <si>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</si>
  <si>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</si>
  <si>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</si>
  <si>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</si>
  <si>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</si>
  <si>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</si>
  <si>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</si>
  <si>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愛媛県　四国中央市</t>
  </si>
  <si>
    <t>法非適用</t>
  </si>
  <si>
    <t>下水道事業</t>
  </si>
  <si>
    <t>公共下水道</t>
  </si>
  <si>
    <t>Bd1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</si>
  <si>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</si>
  <si>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</si>
  <si>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</si>
  <si>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</si>
  <si>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</si>
  <si>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</si>
  <si>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</si>
  <si>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改善率については、極めて低い水準にある。これは、まだ管渠の本格的な更新時期を迎えていないためである。下水管渠の耐用年数は50年と定められているが、当市下水道事業の開始からの経過年数は約43年であり、そのため小幅な改善率で推移している。将来的には管渠改善率は上昇するものと考えられる。
　なお、処理場施設は、築35年以上経過しているため、改築及び耐震化工事の検討が必要であるが、運転用の機械・電気設備については、耐用年数を考慮し、長寿命化計画を立て、随時改築工事を行っており、概ね更新が終わっている。</t>
    <rPh sb="1" eb="3">
      <t>カンキョ</t>
    </rPh>
    <rPh sb="3" eb="5">
      <t>カイゼン</t>
    </rPh>
    <rPh sb="5" eb="6">
      <t>リツ</t>
    </rPh>
    <rPh sb="12" eb="13">
      <t>キワ</t>
    </rPh>
    <rPh sb="15" eb="16">
      <t>ヒク</t>
    </rPh>
    <rPh sb="17" eb="19">
      <t>スイジュン</t>
    </rPh>
    <rPh sb="29" eb="31">
      <t>カンキョ</t>
    </rPh>
    <rPh sb="32" eb="35">
      <t>ホンカクテキ</t>
    </rPh>
    <rPh sb="36" eb="38">
      <t>コウシン</t>
    </rPh>
    <rPh sb="38" eb="40">
      <t>ジキ</t>
    </rPh>
    <rPh sb="41" eb="42">
      <t>ムカ</t>
    </rPh>
    <rPh sb="53" eb="55">
      <t>ゲスイ</t>
    </rPh>
    <rPh sb="67" eb="68">
      <t>サダ</t>
    </rPh>
    <rPh sb="76" eb="78">
      <t>トウシ</t>
    </rPh>
    <rPh sb="78" eb="79">
      <t>シタ</t>
    </rPh>
    <rPh sb="81" eb="83">
      <t>ジギョウ</t>
    </rPh>
    <rPh sb="84" eb="86">
      <t>カイシ</t>
    </rPh>
    <rPh sb="89" eb="91">
      <t>ケイカ</t>
    </rPh>
    <rPh sb="91" eb="93">
      <t>ネンスウ</t>
    </rPh>
    <rPh sb="94" eb="95">
      <t>ヤク</t>
    </rPh>
    <rPh sb="97" eb="98">
      <t>ネン</t>
    </rPh>
    <rPh sb="106" eb="108">
      <t>コハバ</t>
    </rPh>
    <rPh sb="109" eb="111">
      <t>カイゼン</t>
    </rPh>
    <rPh sb="111" eb="112">
      <t>リツ</t>
    </rPh>
    <rPh sb="113" eb="115">
      <t>スイイ</t>
    </rPh>
    <rPh sb="120" eb="123">
      <t>ショウライテキ</t>
    </rPh>
    <rPh sb="125" eb="127">
      <t>カンキョ</t>
    </rPh>
    <rPh sb="127" eb="129">
      <t>カイゼン</t>
    </rPh>
    <rPh sb="129" eb="130">
      <t>リツ</t>
    </rPh>
    <rPh sb="131" eb="133">
      <t>ジョウショウ</t>
    </rPh>
    <rPh sb="138" eb="139">
      <t>カンガ</t>
    </rPh>
    <phoneticPr fontId="4"/>
  </si>
  <si>
    <t>　当市の下水道事業については、これまで適切な規模の投資を続けてきた結果、施設を効率よく利用できており、また水洗化も順調に進んできていると言える。
　しかし、収益性の面では問題があると言わざるをえない。使用料収入が充分でなく、不足分は一般会計からの繰入金に頼っている状態である。今後、管渠の更新時期を迎え改築費の増大も見込まれる。これについては、管路の長寿命化計画を策定し、コストの最小化を目指すことになるが、借入による資金調達も想定され、その償還金は収支を圧迫することになる。継続して経費節減や有収水量の増加に努め、収支改善を図ることが必要であるが、経営の健全性を高めるためには、使用料の改定も視野に置く必要があると考えられる。</t>
    <rPh sb="1" eb="3">
      <t>トウシ</t>
    </rPh>
    <rPh sb="4" eb="7">
      <t>ゲスイドウ</t>
    </rPh>
    <rPh sb="7" eb="9">
      <t>ジギョウ</t>
    </rPh>
    <rPh sb="19" eb="21">
      <t>テキセツ</t>
    </rPh>
    <rPh sb="22" eb="24">
      <t>キボ</t>
    </rPh>
    <rPh sb="25" eb="27">
      <t>トウシ</t>
    </rPh>
    <rPh sb="28" eb="29">
      <t>ツヅ</t>
    </rPh>
    <rPh sb="33" eb="35">
      <t>ケッカ</t>
    </rPh>
    <rPh sb="36" eb="38">
      <t>シセツ</t>
    </rPh>
    <rPh sb="39" eb="41">
      <t>コウリツ</t>
    </rPh>
    <rPh sb="43" eb="45">
      <t>リヨウ</t>
    </rPh>
    <rPh sb="53" eb="56">
      <t>スイセンカ</t>
    </rPh>
    <rPh sb="57" eb="59">
      <t>ジュンチョウ</t>
    </rPh>
    <rPh sb="60" eb="61">
      <t>スス</t>
    </rPh>
    <rPh sb="68" eb="69">
      <t>イ</t>
    </rPh>
    <rPh sb="78" eb="81">
      <t>シュウエキセイ</t>
    </rPh>
    <rPh sb="82" eb="83">
      <t>メン</t>
    </rPh>
    <rPh sb="85" eb="87">
      <t>モンダイ</t>
    </rPh>
    <rPh sb="91" eb="92">
      <t>イ</t>
    </rPh>
    <rPh sb="100" eb="103">
      <t>シヨウリョウ</t>
    </rPh>
    <rPh sb="103" eb="105">
      <t>シュウニュウ</t>
    </rPh>
    <rPh sb="106" eb="108">
      <t>ジュウブン</t>
    </rPh>
    <rPh sb="112" eb="115">
      <t>フソクブン</t>
    </rPh>
    <rPh sb="116" eb="118">
      <t>イッパン</t>
    </rPh>
    <rPh sb="118" eb="120">
      <t>カイケイ</t>
    </rPh>
    <rPh sb="123" eb="125">
      <t>クリイレ</t>
    </rPh>
    <rPh sb="125" eb="126">
      <t>キン</t>
    </rPh>
    <rPh sb="127" eb="128">
      <t>タヨ</t>
    </rPh>
    <rPh sb="132" eb="134">
      <t>ジョウタイ</t>
    </rPh>
    <rPh sb="138" eb="140">
      <t>コンゴ</t>
    </rPh>
    <rPh sb="141" eb="143">
      <t>カンキョ</t>
    </rPh>
    <rPh sb="144" eb="146">
      <t>コウシン</t>
    </rPh>
    <rPh sb="146" eb="148">
      <t>ジキ</t>
    </rPh>
    <rPh sb="149" eb="150">
      <t>ムカ</t>
    </rPh>
    <rPh sb="151" eb="153">
      <t>カイチク</t>
    </rPh>
    <rPh sb="153" eb="154">
      <t>ヒ</t>
    </rPh>
    <rPh sb="155" eb="157">
      <t>ゾウダイ</t>
    </rPh>
    <rPh sb="158" eb="160">
      <t>ミコ</t>
    </rPh>
    <rPh sb="175" eb="176">
      <t>チョウ</t>
    </rPh>
    <rPh sb="176" eb="178">
      <t>ジュミョウ</t>
    </rPh>
    <rPh sb="178" eb="179">
      <t>カ</t>
    </rPh>
    <rPh sb="179" eb="181">
      <t>ケイカク</t>
    </rPh>
    <rPh sb="182" eb="184">
      <t>サクテイ</t>
    </rPh>
    <rPh sb="190" eb="193">
      <t>サイショウカ</t>
    </rPh>
    <rPh sb="194" eb="196">
      <t>メザ</t>
    </rPh>
    <rPh sb="204" eb="206">
      <t>カリイレ</t>
    </rPh>
    <rPh sb="209" eb="211">
      <t>シキン</t>
    </rPh>
    <rPh sb="211" eb="213">
      <t>チョウタツ</t>
    </rPh>
    <rPh sb="214" eb="216">
      <t>ソウテイ</t>
    </rPh>
    <rPh sb="221" eb="224">
      <t>ショウカンキン</t>
    </rPh>
    <rPh sb="225" eb="227">
      <t>シュウシ</t>
    </rPh>
    <rPh sb="228" eb="230">
      <t>アッパク</t>
    </rPh>
    <rPh sb="238" eb="240">
      <t>ケイゾク</t>
    </rPh>
    <rPh sb="242" eb="244">
      <t>ケイヒ</t>
    </rPh>
    <rPh sb="244" eb="246">
      <t>セツゲン</t>
    </rPh>
    <rPh sb="247" eb="249">
      <t>ユウシュウ</t>
    </rPh>
    <rPh sb="249" eb="251">
      <t>スイリョウ</t>
    </rPh>
    <rPh sb="252" eb="254">
      <t>ゾウカ</t>
    </rPh>
    <rPh sb="255" eb="256">
      <t>ツト</t>
    </rPh>
    <rPh sb="258" eb="260">
      <t>シュウシ</t>
    </rPh>
    <rPh sb="260" eb="262">
      <t>カイゼン</t>
    </rPh>
    <rPh sb="263" eb="264">
      <t>ハカ</t>
    </rPh>
    <rPh sb="268" eb="270">
      <t>ヒツヨウ</t>
    </rPh>
    <rPh sb="275" eb="277">
      <t>ケイエイ</t>
    </rPh>
    <rPh sb="278" eb="281">
      <t>ケンゼンセイ</t>
    </rPh>
    <rPh sb="282" eb="283">
      <t>タカ</t>
    </rPh>
    <rPh sb="290" eb="293">
      <t>シヨウリョウ</t>
    </rPh>
    <rPh sb="294" eb="296">
      <t>カイテイ</t>
    </rPh>
    <rPh sb="297" eb="299">
      <t>シヤ</t>
    </rPh>
    <rPh sb="300" eb="301">
      <t>オ</t>
    </rPh>
    <rPh sb="302" eb="304">
      <t>ヒツヨウ</t>
    </rPh>
    <rPh sb="308" eb="309">
      <t>カンガ</t>
    </rPh>
    <phoneticPr fontId="4"/>
  </si>
  <si>
    <t>　収益的収支比率については、支払利息が減少していることなどにより改善傾向にある。しかし単年度収支が黒字となる100％との差は大きく、今後も注視する必要がる。
　企業債残高対事業規模比率については、類似団体と同程度の水準で推移しており、過大な投資をしていることも、必要な投資を抑制していることもなく、債務残高は適正な水準にあると考えられる。
　経費回収率については、使用料で回収すべき経費の88％程度しか使用料で賄えておらず、また、類似団体との差も開いており、適切な料金水準とは言えない。
　汚水処理原価については、平成26年度の原価が有収水量の低下により類似団体の平均値を2.6％ほど上回っている。汚水処理費は抑えられているものの、1㎥あたりの汚水処理コストはやや高いと言える。
　施設利用率については、最近は80％を越えて推移しており、また、類似団体の平均値も大きく上回っているため、効率良く施設を利用していると言える。
　水洗化率については、水洗便所の設置が順調に進んでおり、最近は94％前後で推移している。類似団体の平均値は約91％であり、当市の水洗化率は良好と言える。</t>
    <rPh sb="1" eb="4">
      <t>シュウエキテキ</t>
    </rPh>
    <rPh sb="4" eb="6">
      <t>シュウシ</t>
    </rPh>
    <rPh sb="6" eb="8">
      <t>ヒリツ</t>
    </rPh>
    <rPh sb="14" eb="16">
      <t>シハライ</t>
    </rPh>
    <rPh sb="16" eb="18">
      <t>リソク</t>
    </rPh>
    <rPh sb="19" eb="21">
      <t>ゲンショウ</t>
    </rPh>
    <rPh sb="32" eb="34">
      <t>カイゼン</t>
    </rPh>
    <rPh sb="34" eb="36">
      <t>ケイコウ</t>
    </rPh>
    <rPh sb="43" eb="46">
      <t>タンネンド</t>
    </rPh>
    <rPh sb="46" eb="48">
      <t>シュウシ</t>
    </rPh>
    <rPh sb="49" eb="51">
      <t>クロジ</t>
    </rPh>
    <rPh sb="60" eb="61">
      <t>サ</t>
    </rPh>
    <rPh sb="62" eb="63">
      <t>オオ</t>
    </rPh>
    <rPh sb="66" eb="68">
      <t>コンゴ</t>
    </rPh>
    <rPh sb="69" eb="71">
      <t>チュウシ</t>
    </rPh>
    <rPh sb="73" eb="75">
      <t>ヒツヨウ</t>
    </rPh>
    <rPh sb="80" eb="82">
      <t>キギョウ</t>
    </rPh>
    <rPh sb="82" eb="83">
      <t>サイ</t>
    </rPh>
    <rPh sb="83" eb="85">
      <t>ザンダカ</t>
    </rPh>
    <rPh sb="85" eb="86">
      <t>タイ</t>
    </rPh>
    <rPh sb="86" eb="88">
      <t>ジギョウ</t>
    </rPh>
    <rPh sb="88" eb="90">
      <t>キボ</t>
    </rPh>
    <rPh sb="90" eb="92">
      <t>ヒリツ</t>
    </rPh>
    <rPh sb="98" eb="100">
      <t>ルイジ</t>
    </rPh>
    <rPh sb="100" eb="102">
      <t>ダンタイ</t>
    </rPh>
    <rPh sb="103" eb="106">
      <t>ドウテイド</t>
    </rPh>
    <rPh sb="107" eb="109">
      <t>スイジュン</t>
    </rPh>
    <rPh sb="110" eb="112">
      <t>スイイ</t>
    </rPh>
    <rPh sb="117" eb="119">
      <t>カダイ</t>
    </rPh>
    <rPh sb="120" eb="122">
      <t>トウシ</t>
    </rPh>
    <rPh sb="131" eb="133">
      <t>ヒツヨウ</t>
    </rPh>
    <rPh sb="134" eb="136">
      <t>トウシ</t>
    </rPh>
    <rPh sb="137" eb="139">
      <t>ヨクセイ</t>
    </rPh>
    <rPh sb="149" eb="151">
      <t>サイム</t>
    </rPh>
    <rPh sb="151" eb="153">
      <t>ザンダカ</t>
    </rPh>
    <rPh sb="154" eb="156">
      <t>テキセイ</t>
    </rPh>
    <rPh sb="157" eb="159">
      <t>スイジュン</t>
    </rPh>
    <rPh sb="163" eb="164">
      <t>カンガ</t>
    </rPh>
    <rPh sb="171" eb="173">
      <t>ケイヒ</t>
    </rPh>
    <rPh sb="173" eb="175">
      <t>カイシュウ</t>
    </rPh>
    <rPh sb="175" eb="176">
      <t>リツ</t>
    </rPh>
    <rPh sb="182" eb="185">
      <t>シヨウリョウ</t>
    </rPh>
    <rPh sb="186" eb="188">
      <t>カイシュウ</t>
    </rPh>
    <rPh sb="191" eb="193">
      <t>ケイヒ</t>
    </rPh>
    <rPh sb="197" eb="199">
      <t>テイド</t>
    </rPh>
    <rPh sb="201" eb="204">
      <t>シヨウリョウ</t>
    </rPh>
    <rPh sb="205" eb="206">
      <t>マカナ</t>
    </rPh>
    <rPh sb="215" eb="217">
      <t>ルイジ</t>
    </rPh>
    <rPh sb="217" eb="219">
      <t>ダンタイ</t>
    </rPh>
    <rPh sb="221" eb="222">
      <t>サ</t>
    </rPh>
    <rPh sb="223" eb="224">
      <t>ヒラ</t>
    </rPh>
    <rPh sb="229" eb="231">
      <t>テキセツ</t>
    </rPh>
    <rPh sb="232" eb="234">
      <t>リョウキン</t>
    </rPh>
    <rPh sb="234" eb="236">
      <t>スイジュン</t>
    </rPh>
    <rPh sb="238" eb="239">
      <t>イ</t>
    </rPh>
    <rPh sb="245" eb="247">
      <t>オスイ</t>
    </rPh>
    <rPh sb="247" eb="249">
      <t>ショリ</t>
    </rPh>
    <rPh sb="249" eb="251">
      <t>ゲンカ</t>
    </rPh>
    <rPh sb="277" eb="279">
      <t>ルイジ</t>
    </rPh>
    <rPh sb="279" eb="281">
      <t>ダンタイ</t>
    </rPh>
    <rPh sb="282" eb="285">
      <t>ヘイキンチ</t>
    </rPh>
    <rPh sb="292" eb="294">
      <t>ウワマワ</t>
    </rPh>
    <rPh sb="299" eb="301">
      <t>オスイ</t>
    </rPh>
    <rPh sb="301" eb="303">
      <t>ショリ</t>
    </rPh>
    <rPh sb="303" eb="304">
      <t>ヒ</t>
    </rPh>
    <rPh sb="305" eb="306">
      <t>オサ</t>
    </rPh>
    <rPh sb="322" eb="324">
      <t>オスイ</t>
    </rPh>
    <rPh sb="324" eb="326">
      <t>ショリ</t>
    </rPh>
    <rPh sb="332" eb="333">
      <t>タカ</t>
    </rPh>
    <rPh sb="335" eb="336">
      <t>イ</t>
    </rPh>
    <rPh sb="341" eb="343">
      <t>シセツ</t>
    </rPh>
    <rPh sb="343" eb="346">
      <t>リヨウリツ</t>
    </rPh>
    <rPh sb="352" eb="354">
      <t>サイキン</t>
    </rPh>
    <rPh sb="359" eb="360">
      <t>コ</t>
    </rPh>
    <rPh sb="362" eb="364">
      <t>スイイ</t>
    </rPh>
    <rPh sb="372" eb="374">
      <t>ルイジ</t>
    </rPh>
    <rPh sb="374" eb="376">
      <t>ダンタイ</t>
    </rPh>
    <rPh sb="377" eb="380">
      <t>ヘイキンチ</t>
    </rPh>
    <rPh sb="381" eb="382">
      <t>オオ</t>
    </rPh>
    <rPh sb="384" eb="386">
      <t>ウワマワ</t>
    </rPh>
    <rPh sb="393" eb="395">
      <t>コウリツ</t>
    </rPh>
    <rPh sb="395" eb="396">
      <t>ヨ</t>
    </rPh>
    <rPh sb="397" eb="399">
      <t>シセツ</t>
    </rPh>
    <rPh sb="400" eb="402">
      <t>リヨウ</t>
    </rPh>
    <rPh sb="407" eb="408">
      <t>イ</t>
    </rPh>
    <rPh sb="413" eb="416">
      <t>スイセンカ</t>
    </rPh>
    <rPh sb="416" eb="417">
      <t>リツ</t>
    </rPh>
    <rPh sb="423" eb="425">
      <t>スイセン</t>
    </rPh>
    <rPh sb="425" eb="427">
      <t>ベンジョ</t>
    </rPh>
    <rPh sb="428" eb="430">
      <t>セッチ</t>
    </rPh>
    <rPh sb="431" eb="433">
      <t>ジュンチョウ</t>
    </rPh>
    <rPh sb="434" eb="435">
      <t>スス</t>
    </rPh>
    <rPh sb="440" eb="442">
      <t>サイキン</t>
    </rPh>
    <rPh sb="446" eb="448">
      <t>ゼンゴ</t>
    </rPh>
    <rPh sb="449" eb="451">
      <t>スイイ</t>
    </rPh>
    <rPh sb="456" eb="458">
      <t>ルイジ</t>
    </rPh>
    <rPh sb="458" eb="460">
      <t>ダンタイ</t>
    </rPh>
    <rPh sb="461" eb="464">
      <t>ヘイキンチ</t>
    </rPh>
    <rPh sb="465" eb="466">
      <t>ヤク</t>
    </rPh>
    <rPh sb="473" eb="475">
      <t>トウシ</t>
    </rPh>
    <rPh sb="476" eb="479">
      <t>スイセンカ</t>
    </rPh>
    <rPh sb="479" eb="480">
      <t>リツ</t>
    </rPh>
    <rPh sb="481" eb="483">
      <t>リョウコウ</t>
    </rPh>
    <rPh sb="484" eb="485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</si>
</sst>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0.09</c:v>
                </c:pt>
                <c:pt idx="2">
                  <c:v>0.04</c:v>
                </c:pt>
                <c:pt idx="3">
                  <c:v>0.16</c:v>
                </c:pt>
                <c:pt idx="4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78560"/>
        <c:axId val="6338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0.04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78560"/>
        <c:axId val="63380480"/>
      </c:lineChart>
      <c:dateAx>
        <c:axId val="6337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380480"/>
        <c:crosses val="autoZero"/>
        <c:auto val="1"/>
        <c:lblOffset val="100"/>
        <c:baseTimeUnit val="years"/>
      </c:dateAx>
      <c:valAx>
        <c:axId val="6338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37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75.91</c:v>
                </c:pt>
                <c:pt idx="1">
                  <c:v>80.55</c:v>
                </c:pt>
                <c:pt idx="2">
                  <c:v>80.17</c:v>
                </c:pt>
                <c:pt idx="3">
                  <c:v>85.01</c:v>
                </c:pt>
                <c:pt idx="4">
                  <c:v>81.94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67136"/>
        <c:axId val="9308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62.39</c:v>
                </c:pt>
                <c:pt idx="1">
                  <c:v>62.55</c:v>
                </c:pt>
                <c:pt idx="2">
                  <c:v>62.27</c:v>
                </c:pt>
                <c:pt idx="3">
                  <c:v>64.12</c:v>
                </c:pt>
                <c:pt idx="4">
                  <c:v>64.87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67136"/>
        <c:axId val="93081600"/>
      </c:lineChart>
      <c:dateAx>
        <c:axId val="9306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81600"/>
        <c:crosses val="autoZero"/>
        <c:auto val="1"/>
        <c:lblOffset val="100"/>
        <c:baseTimeUnit val="years"/>
      </c:dateAx>
      <c:valAx>
        <c:axId val="9308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6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92.63</c:v>
                </c:pt>
                <c:pt idx="1">
                  <c:v>92.82</c:v>
                </c:pt>
                <c:pt idx="2">
                  <c:v>93.93</c:v>
                </c:pt>
                <c:pt idx="3">
                  <c:v>94.84</c:v>
                </c:pt>
                <c:pt idx="4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03232"/>
        <c:axId val="9310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89.79</c:v>
                </c:pt>
                <c:pt idx="1">
                  <c:v>90.26</c:v>
                </c:pt>
                <c:pt idx="2">
                  <c:v>90.69</c:v>
                </c:pt>
                <c:pt idx="3">
                  <c:v>90.91</c:v>
                </c:pt>
                <c:pt idx="4">
                  <c:v>91.11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03232"/>
        <c:axId val="93105152"/>
      </c:lineChart>
      <c:dateAx>
        <c:axId val="9310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105152"/>
        <c:crosses val="autoZero"/>
        <c:auto val="1"/>
        <c:lblOffset val="100"/>
        <c:baseTimeUnit val="years"/>
      </c:dateAx>
      <c:valAx>
        <c:axId val="9310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0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69.599999999999994</c:v>
                </c:pt>
                <c:pt idx="1">
                  <c:v>72.52</c:v>
                </c:pt>
                <c:pt idx="2">
                  <c:v>74.489999999999995</c:v>
                </c:pt>
                <c:pt idx="3">
                  <c:v>75.77</c:v>
                </c:pt>
                <c:pt idx="4">
                  <c:v>78.510000000000005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15040"/>
        <c:axId val="6341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15040"/>
        <c:axId val="63416960"/>
      </c:lineChart>
      <c:dateAx>
        <c:axId val="6341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416960"/>
        <c:crosses val="autoZero"/>
        <c:auto val="1"/>
        <c:lblOffset val="100"/>
        <c:baseTimeUnit val="years"/>
      </c:dateAx>
      <c:valAx>
        <c:axId val="6341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41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09536"/>
        <c:axId val="6661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09536"/>
        <c:axId val="66611456"/>
      </c:lineChart>
      <c:dateAx>
        <c:axId val="6660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611456"/>
        <c:crosses val="autoZero"/>
        <c:auto val="1"/>
        <c:lblOffset val="100"/>
        <c:baseTimeUnit val="years"/>
      </c:dateAx>
      <c:valAx>
        <c:axId val="6661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60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37824"/>
        <c:axId val="6663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37824"/>
        <c:axId val="66639744"/>
      </c:lineChart>
      <c:dateAx>
        <c:axId val="6663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639744"/>
        <c:crosses val="autoZero"/>
        <c:auto val="1"/>
        <c:lblOffset val="100"/>
        <c:baseTimeUnit val="years"/>
      </c:dateAx>
      <c:valAx>
        <c:axId val="6663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63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54752"/>
        <c:axId val="9255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54752"/>
        <c:axId val="92556672"/>
      </c:lineChart>
      <c:dateAx>
        <c:axId val="9255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56672"/>
        <c:crosses val="autoZero"/>
        <c:auto val="1"/>
        <c:lblOffset val="100"/>
        <c:baseTimeUnit val="years"/>
      </c:dateAx>
      <c:valAx>
        <c:axId val="9255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5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99808"/>
        <c:axId val="9260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99808"/>
        <c:axId val="92601728"/>
      </c:lineChart>
      <c:dateAx>
        <c:axId val="9259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01728"/>
        <c:crosses val="autoZero"/>
        <c:auto val="1"/>
        <c:lblOffset val="100"/>
        <c:baseTimeUnit val="years"/>
      </c:dateAx>
      <c:valAx>
        <c:axId val="9260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9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904.88</c:v>
                </c:pt>
                <c:pt idx="1">
                  <c:v>1074.3599999999999</c:v>
                </c:pt>
                <c:pt idx="2">
                  <c:v>763.59</c:v>
                </c:pt>
                <c:pt idx="3">
                  <c:v>738.49</c:v>
                </c:pt>
                <c:pt idx="4">
                  <c:v>797.59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98432"/>
        <c:axId val="9290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980.73</c:v>
                </c:pt>
                <c:pt idx="1">
                  <c:v>936.66</c:v>
                </c:pt>
                <c:pt idx="2">
                  <c:v>918.88</c:v>
                </c:pt>
                <c:pt idx="3">
                  <c:v>885.97</c:v>
                </c:pt>
                <c:pt idx="4">
                  <c:v>854.16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98432"/>
        <c:axId val="92900352"/>
      </c:lineChart>
      <c:dateAx>
        <c:axId val="9289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00352"/>
        <c:crosses val="autoZero"/>
        <c:auto val="1"/>
        <c:lblOffset val="100"/>
        <c:baseTimeUnit val="years"/>
      </c:dateAx>
      <c:valAx>
        <c:axId val="9290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9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87.03</c:v>
                </c:pt>
                <c:pt idx="1">
                  <c:v>87.63</c:v>
                </c:pt>
                <c:pt idx="2">
                  <c:v>87.61</c:v>
                </c:pt>
                <c:pt idx="3">
                  <c:v>88.65</c:v>
                </c:pt>
                <c:pt idx="4">
                  <c:v>88.13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04544"/>
        <c:axId val="9300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88.45</c:v>
                </c:pt>
                <c:pt idx="1">
                  <c:v>88.44</c:v>
                </c:pt>
                <c:pt idx="2">
                  <c:v>88.2</c:v>
                </c:pt>
                <c:pt idx="3">
                  <c:v>89.94</c:v>
                </c:pt>
                <c:pt idx="4">
                  <c:v>93.13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04544"/>
        <c:axId val="93006464"/>
      </c:lineChart>
      <c:dateAx>
        <c:axId val="9300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06464"/>
        <c:crosses val="autoZero"/>
        <c:auto val="1"/>
        <c:lblOffset val="100"/>
        <c:baseTimeUnit val="years"/>
      </c:dateAx>
      <c:valAx>
        <c:axId val="9300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0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169.28</c:v>
                </c:pt>
                <c:pt idx="1">
                  <c:v>170.14</c:v>
                </c:pt>
                <c:pt idx="2">
                  <c:v>169.77</c:v>
                </c:pt>
                <c:pt idx="3">
                  <c:v>167.99</c:v>
                </c:pt>
                <c:pt idx="4">
                  <c:v>172.31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22464"/>
        <c:axId val="9302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167.63</c:v>
                </c:pt>
                <c:pt idx="1">
                  <c:v>169.89</c:v>
                </c:pt>
                <c:pt idx="2">
                  <c:v>171.78</c:v>
                </c:pt>
                <c:pt idx="3">
                  <c:v>168.57</c:v>
                </c:pt>
                <c:pt idx="4">
                  <c:v>167.97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22464"/>
        <c:axId val="93028736"/>
      </c:lineChart>
      <c:dateAx>
        <c:axId val="9302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28736"/>
        <c:crosses val="autoZero"/>
        <c:auto val="1"/>
        <c:lblOffset val="100"/>
        <c:baseTimeUnit val="years"/>
      </c:dateAx>
      <c:valAx>
        <c:axId val="9302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2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Y52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愛媛県　四国中央市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Bd1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90977</v>
      </c>
      <c r="AM8" s="64"/>
      <c r="AN8" s="64"/>
      <c r="AO8" s="64"/>
      <c r="AP8" s="64"/>
      <c r="AQ8" s="64"/>
      <c r="AR8" s="64"/>
      <c r="AS8" s="64"/>
      <c r="AT8" s="63">
        <f>データ!S6</f>
        <v>421.24</v>
      </c>
      <c r="AU8" s="63"/>
      <c r="AV8" s="63"/>
      <c r="AW8" s="63"/>
      <c r="AX8" s="63"/>
      <c r="AY8" s="63"/>
      <c r="AZ8" s="63"/>
      <c r="BA8" s="63"/>
      <c r="BB8" s="63">
        <f>データ!T6</f>
        <v>215.97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60.12</v>
      </c>
      <c r="Q10" s="63"/>
      <c r="R10" s="63"/>
      <c r="S10" s="63"/>
      <c r="T10" s="63"/>
      <c r="U10" s="63"/>
      <c r="V10" s="63"/>
      <c r="W10" s="63">
        <f>データ!P6</f>
        <v>52.47</v>
      </c>
      <c r="X10" s="63"/>
      <c r="Y10" s="63"/>
      <c r="Z10" s="63"/>
      <c r="AA10" s="63"/>
      <c r="AB10" s="63"/>
      <c r="AC10" s="63"/>
      <c r="AD10" s="64">
        <f>データ!Q6</f>
        <v>2480</v>
      </c>
      <c r="AE10" s="64"/>
      <c r="AF10" s="64"/>
      <c r="AG10" s="64"/>
      <c r="AH10" s="64"/>
      <c r="AI10" s="64"/>
      <c r="AJ10" s="64"/>
      <c r="AK10" s="2"/>
      <c r="AL10" s="64">
        <f>データ!U6</f>
        <v>54572</v>
      </c>
      <c r="AM10" s="64"/>
      <c r="AN10" s="64"/>
      <c r="AO10" s="64"/>
      <c r="AP10" s="64"/>
      <c r="AQ10" s="64"/>
      <c r="AR10" s="64"/>
      <c r="AS10" s="64"/>
      <c r="AT10" s="63">
        <f>データ!V6</f>
        <v>14.8</v>
      </c>
      <c r="AU10" s="63"/>
      <c r="AV10" s="63"/>
      <c r="AW10" s="63"/>
      <c r="AX10" s="63"/>
      <c r="AY10" s="63"/>
      <c r="AZ10" s="63"/>
      <c r="BA10" s="63"/>
      <c r="BB10" s="63">
        <f>データ!W6</f>
        <v>3687.3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382132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愛媛県　四国中央市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Bd1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60.12</v>
      </c>
      <c r="P6" s="32">
        <f t="shared" si="3"/>
        <v>52.47</v>
      </c>
      <c r="Q6" s="32">
        <f t="shared" si="3"/>
        <v>2480</v>
      </c>
      <c r="R6" s="32">
        <f t="shared" si="3"/>
        <v>90977</v>
      </c>
      <c r="S6" s="32">
        <f t="shared" si="3"/>
        <v>421.24</v>
      </c>
      <c r="T6" s="32">
        <f t="shared" si="3"/>
        <v>215.97</v>
      </c>
      <c r="U6" s="32">
        <f t="shared" si="3"/>
        <v>54572</v>
      </c>
      <c r="V6" s="32">
        <f t="shared" si="3"/>
        <v>14.8</v>
      </c>
      <c r="W6" s="32">
        <f t="shared" si="3"/>
        <v>3687.3</v>
      </c>
      <c r="X6" s="33">
        <f>IF(X7="",NA(),X7)</f>
        <v>69.599999999999994</v>
      </c>
      <c r="Y6" s="33">
        <f t="shared" ref="Y6:AG6" si="4">IF(Y7="",NA(),Y7)</f>
        <v>72.52</v>
      </c>
      <c r="Z6" s="33">
        <f t="shared" si="4"/>
        <v>74.489999999999995</v>
      </c>
      <c r="AA6" s="33">
        <f t="shared" si="4"/>
        <v>75.77</v>
      </c>
      <c r="AB6" s="33">
        <f t="shared" si="4"/>
        <v>78.510000000000005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904.88</v>
      </c>
      <c r="BF6" s="33">
        <f t="shared" ref="BF6:BN6" si="7">IF(BF7="",NA(),BF7)</f>
        <v>1074.3599999999999</v>
      </c>
      <c r="BG6" s="33">
        <f t="shared" si="7"/>
        <v>763.59</v>
      </c>
      <c r="BH6" s="33">
        <f t="shared" si="7"/>
        <v>738.49</v>
      </c>
      <c r="BI6" s="33">
        <f t="shared" si="7"/>
        <v>797.59</v>
      </c>
      <c r="BJ6" s="33">
        <f t="shared" si="7"/>
        <v>980.73</v>
      </c>
      <c r="BK6" s="33">
        <f t="shared" si="7"/>
        <v>936.66</v>
      </c>
      <c r="BL6" s="33">
        <f t="shared" si="7"/>
        <v>918.88</v>
      </c>
      <c r="BM6" s="33">
        <f t="shared" si="7"/>
        <v>885.97</v>
      </c>
      <c r="BN6" s="33">
        <f t="shared" si="7"/>
        <v>854.16</v>
      </c>
      <c r="BO6" s="32" t="str">
        <f>IF(BO7="","",IF(BO7="-","【-】","【"&amp;SUBSTITUTE(TEXT(BO7,"#,##0.00"),"-","△")&amp;"】"))</f>
        <v>【776.35】</v>
      </c>
      <c r="BP6" s="33">
        <f>IF(BP7="",NA(),BP7)</f>
        <v>87.03</v>
      </c>
      <c r="BQ6" s="33">
        <f t="shared" ref="BQ6:BY6" si="8">IF(BQ7="",NA(),BQ7)</f>
        <v>87.63</v>
      </c>
      <c r="BR6" s="33">
        <f t="shared" si="8"/>
        <v>87.61</v>
      </c>
      <c r="BS6" s="33">
        <f t="shared" si="8"/>
        <v>88.65</v>
      </c>
      <c r="BT6" s="33">
        <f t="shared" si="8"/>
        <v>88.13</v>
      </c>
      <c r="BU6" s="33">
        <f t="shared" si="8"/>
        <v>88.45</v>
      </c>
      <c r="BV6" s="33">
        <f t="shared" si="8"/>
        <v>88.44</v>
      </c>
      <c r="BW6" s="33">
        <f t="shared" si="8"/>
        <v>88.2</v>
      </c>
      <c r="BX6" s="33">
        <f t="shared" si="8"/>
        <v>89.94</v>
      </c>
      <c r="BY6" s="33">
        <f t="shared" si="8"/>
        <v>93.13</v>
      </c>
      <c r="BZ6" s="32" t="str">
        <f>IF(BZ7="","",IF(BZ7="-","【-】","【"&amp;SUBSTITUTE(TEXT(BZ7,"#,##0.00"),"-","△")&amp;"】"))</f>
        <v>【96.57】</v>
      </c>
      <c r="CA6" s="33">
        <f>IF(CA7="",NA(),CA7)</f>
        <v>169.28</v>
      </c>
      <c r="CB6" s="33">
        <f t="shared" ref="CB6:CJ6" si="9">IF(CB7="",NA(),CB7)</f>
        <v>170.14</v>
      </c>
      <c r="CC6" s="33">
        <f t="shared" si="9"/>
        <v>169.77</v>
      </c>
      <c r="CD6" s="33">
        <f t="shared" si="9"/>
        <v>167.99</v>
      </c>
      <c r="CE6" s="33">
        <f t="shared" si="9"/>
        <v>172.31</v>
      </c>
      <c r="CF6" s="33">
        <f t="shared" si="9"/>
        <v>167.63</v>
      </c>
      <c r="CG6" s="33">
        <f t="shared" si="9"/>
        <v>169.89</v>
      </c>
      <c r="CH6" s="33">
        <f t="shared" si="9"/>
        <v>171.78</v>
      </c>
      <c r="CI6" s="33">
        <f t="shared" si="9"/>
        <v>168.57</v>
      </c>
      <c r="CJ6" s="33">
        <f t="shared" si="9"/>
        <v>167.97</v>
      </c>
      <c r="CK6" s="32" t="str">
        <f>IF(CK7="","",IF(CK7="-","【-】","【"&amp;SUBSTITUTE(TEXT(CK7,"#,##0.00"),"-","△")&amp;"】"))</f>
        <v>【142.28】</v>
      </c>
      <c r="CL6" s="33">
        <f>IF(CL7="",NA(),CL7)</f>
        <v>75.91</v>
      </c>
      <c r="CM6" s="33">
        <f t="shared" ref="CM6:CU6" si="10">IF(CM7="",NA(),CM7)</f>
        <v>80.55</v>
      </c>
      <c r="CN6" s="33">
        <f t="shared" si="10"/>
        <v>80.17</v>
      </c>
      <c r="CO6" s="33">
        <f t="shared" si="10"/>
        <v>85.01</v>
      </c>
      <c r="CP6" s="33">
        <f t="shared" si="10"/>
        <v>81.94</v>
      </c>
      <c r="CQ6" s="33">
        <f t="shared" si="10"/>
        <v>62.39</v>
      </c>
      <c r="CR6" s="33">
        <f t="shared" si="10"/>
        <v>62.55</v>
      </c>
      <c r="CS6" s="33">
        <f t="shared" si="10"/>
        <v>62.27</v>
      </c>
      <c r="CT6" s="33">
        <f t="shared" si="10"/>
        <v>64.12</v>
      </c>
      <c r="CU6" s="33">
        <f t="shared" si="10"/>
        <v>64.87</v>
      </c>
      <c r="CV6" s="32" t="str">
        <f>IF(CV7="","",IF(CV7="-","【-】","【"&amp;SUBSTITUTE(TEXT(CV7,"#,##0.00"),"-","△")&amp;"】"))</f>
        <v>【60.35】</v>
      </c>
      <c r="CW6" s="33">
        <f>IF(CW7="",NA(),CW7)</f>
        <v>92.63</v>
      </c>
      <c r="CX6" s="33">
        <f t="shared" ref="CX6:DF6" si="11">IF(CX7="",NA(),CX7)</f>
        <v>92.82</v>
      </c>
      <c r="CY6" s="33">
        <f t="shared" si="11"/>
        <v>93.93</v>
      </c>
      <c r="CZ6" s="33">
        <f t="shared" si="11"/>
        <v>94.84</v>
      </c>
      <c r="DA6" s="33">
        <f t="shared" si="11"/>
        <v>94</v>
      </c>
      <c r="DB6" s="33">
        <f t="shared" si="11"/>
        <v>89.79</v>
      </c>
      <c r="DC6" s="33">
        <f t="shared" si="11"/>
        <v>90.26</v>
      </c>
      <c r="DD6" s="33">
        <f t="shared" si="11"/>
        <v>90.69</v>
      </c>
      <c r="DE6" s="33">
        <f t="shared" si="11"/>
        <v>90.91</v>
      </c>
      <c r="DF6" s="33">
        <f t="shared" si="11"/>
        <v>91.11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0.02</v>
      </c>
      <c r="EE6" s="33">
        <f t="shared" ref="EE6:EM6" si="14">IF(EE7="",NA(),EE7)</f>
        <v>0.09</v>
      </c>
      <c r="EF6" s="33">
        <f t="shared" si="14"/>
        <v>0.04</v>
      </c>
      <c r="EG6" s="33">
        <f t="shared" si="14"/>
        <v>0.16</v>
      </c>
      <c r="EH6" s="33">
        <f t="shared" si="14"/>
        <v>0.03</v>
      </c>
      <c r="EI6" s="33">
        <f t="shared" si="14"/>
        <v>0.04</v>
      </c>
      <c r="EJ6" s="33">
        <f t="shared" si="14"/>
        <v>0.04</v>
      </c>
      <c r="EK6" s="33">
        <f t="shared" si="14"/>
        <v>0.08</v>
      </c>
      <c r="EL6" s="33">
        <f t="shared" si="14"/>
        <v>7.0000000000000007E-2</v>
      </c>
      <c r="EM6" s="33">
        <f t="shared" si="14"/>
        <v>0.1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382132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60.12</v>
      </c>
      <c r="P7" s="36">
        <v>52.47</v>
      </c>
      <c r="Q7" s="36">
        <v>2480</v>
      </c>
      <c r="R7" s="36">
        <v>90977</v>
      </c>
      <c r="S7" s="36">
        <v>421.24</v>
      </c>
      <c r="T7" s="36">
        <v>215.97</v>
      </c>
      <c r="U7" s="36">
        <v>54572</v>
      </c>
      <c r="V7" s="36">
        <v>14.8</v>
      </c>
      <c r="W7" s="36">
        <v>3687.3</v>
      </c>
      <c r="X7" s="36">
        <v>69.599999999999994</v>
      </c>
      <c r="Y7" s="36">
        <v>72.52</v>
      </c>
      <c r="Z7" s="36">
        <v>74.489999999999995</v>
      </c>
      <c r="AA7" s="36">
        <v>75.77</v>
      </c>
      <c r="AB7" s="36">
        <v>78.510000000000005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904.88</v>
      </c>
      <c r="BF7" s="36">
        <v>1074.3599999999999</v>
      </c>
      <c r="BG7" s="36">
        <v>763.59</v>
      </c>
      <c r="BH7" s="36">
        <v>738.49</v>
      </c>
      <c r="BI7" s="36">
        <v>797.59</v>
      </c>
      <c r="BJ7" s="36">
        <v>980.73</v>
      </c>
      <c r="BK7" s="36">
        <v>936.66</v>
      </c>
      <c r="BL7" s="36">
        <v>918.88</v>
      </c>
      <c r="BM7" s="36">
        <v>885.97</v>
      </c>
      <c r="BN7" s="36">
        <v>854.16</v>
      </c>
      <c r="BO7" s="36">
        <v>776.35</v>
      </c>
      <c r="BP7" s="36">
        <v>87.03</v>
      </c>
      <c r="BQ7" s="36">
        <v>87.63</v>
      </c>
      <c r="BR7" s="36">
        <v>87.61</v>
      </c>
      <c r="BS7" s="36">
        <v>88.65</v>
      </c>
      <c r="BT7" s="36">
        <v>88.13</v>
      </c>
      <c r="BU7" s="36">
        <v>88.45</v>
      </c>
      <c r="BV7" s="36">
        <v>88.44</v>
      </c>
      <c r="BW7" s="36">
        <v>88.2</v>
      </c>
      <c r="BX7" s="36">
        <v>89.94</v>
      </c>
      <c r="BY7" s="36">
        <v>93.13</v>
      </c>
      <c r="BZ7" s="36">
        <v>96.57</v>
      </c>
      <c r="CA7" s="36">
        <v>169.28</v>
      </c>
      <c r="CB7" s="36">
        <v>170.14</v>
      </c>
      <c r="CC7" s="36">
        <v>169.77</v>
      </c>
      <c r="CD7" s="36">
        <v>167.99</v>
      </c>
      <c r="CE7" s="36">
        <v>172.31</v>
      </c>
      <c r="CF7" s="36">
        <v>167.63</v>
      </c>
      <c r="CG7" s="36">
        <v>169.89</v>
      </c>
      <c r="CH7" s="36">
        <v>171.78</v>
      </c>
      <c r="CI7" s="36">
        <v>168.57</v>
      </c>
      <c r="CJ7" s="36">
        <v>167.97</v>
      </c>
      <c r="CK7" s="36">
        <v>142.28</v>
      </c>
      <c r="CL7" s="36">
        <v>75.91</v>
      </c>
      <c r="CM7" s="36">
        <v>80.55</v>
      </c>
      <c r="CN7" s="36">
        <v>80.17</v>
      </c>
      <c r="CO7" s="36">
        <v>85.01</v>
      </c>
      <c r="CP7" s="36">
        <v>81.94</v>
      </c>
      <c r="CQ7" s="36">
        <v>62.39</v>
      </c>
      <c r="CR7" s="36">
        <v>62.55</v>
      </c>
      <c r="CS7" s="36">
        <v>62.27</v>
      </c>
      <c r="CT7" s="36">
        <v>64.12</v>
      </c>
      <c r="CU7" s="36">
        <v>64.87</v>
      </c>
      <c r="CV7" s="36">
        <v>60.35</v>
      </c>
      <c r="CW7" s="36">
        <v>92.63</v>
      </c>
      <c r="CX7" s="36">
        <v>92.82</v>
      </c>
      <c r="CY7" s="36">
        <v>93.93</v>
      </c>
      <c r="CZ7" s="36">
        <v>94.84</v>
      </c>
      <c r="DA7" s="36">
        <v>94</v>
      </c>
      <c r="DB7" s="36">
        <v>89.79</v>
      </c>
      <c r="DC7" s="36">
        <v>90.26</v>
      </c>
      <c r="DD7" s="36">
        <v>90.69</v>
      </c>
      <c r="DE7" s="36">
        <v>90.91</v>
      </c>
      <c r="DF7" s="36">
        <v>91.11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0.02</v>
      </c>
      <c r="EE7" s="36">
        <v>0.09</v>
      </c>
      <c r="EF7" s="36">
        <v>0.04</v>
      </c>
      <c r="EG7" s="36">
        <v>0.16</v>
      </c>
      <c r="EH7" s="36">
        <v>0.03</v>
      </c>
      <c r="EI7" s="36">
        <v>0.04</v>
      </c>
      <c r="EJ7" s="36">
        <v>0.04</v>
      </c>
      <c r="EK7" s="36">
        <v>0.08</v>
      </c>
      <c r="EL7" s="36">
        <v>7.0000000000000007E-2</v>
      </c>
      <c r="EM7" s="36">
        <v>0.1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219905</cp:lastModifiedBy>
  <cp:lastPrinted>2016-02-12T04:30:45Z</cp:lastPrinted>
  <dcterms:created xsi:type="dcterms:W3CDTF">2016-02-03T08:56:51Z</dcterms:created>
  <dcterms:modified xsi:type="dcterms:W3CDTF">2016-02-12T04:34:51Z</dcterms:modified>
</cp:coreProperties>
</file>