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0216\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<sst xmlns="http://schemas.openxmlformats.org/spreadsheetml/2006/main" count="239" uniqueCount="107">
  <si>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</si>
  <si>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</si>
  <si>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</si>
  <si>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</si>
  <si>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</si>
  <si>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</si>
  <si>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</si>
  <si>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</si>
  <si>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</si>
  <si>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</si>
  <si>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</si>
  <si>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</si>
  <si>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</si>
  <si>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</si>
  <si>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</si>
  <si>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</si>
  <si>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</si>
  <si>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</si>
  <si>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</si>
  <si>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</si>
  <si>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</si>
  <si>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</si>
  <si>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</si>
  <si>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</si>
  <si>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</si>
  <si>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</si>
  <si>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</si>
  <si>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</si>
  <si>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</si>
  <si>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</si>
  <si>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</si>
  <si>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</si>
  <si>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</si>
  <si>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</si>
  <si>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</si>
  <si>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</si>
  <si>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</si>
  <si>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</si>
  <si>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</si>
  <si>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</si>
  <si>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</si>
  <si>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</si>
  <si>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</si>
  <si>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</si>
  <si>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</si>
  <si>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</si>
  <si>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</si>
  <si>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</si>
  <si>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</si>
  <si>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</si>
  <si>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</si>
  <si>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</si>
  <si>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</si>
  <si>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</si>
  <si>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</si>
  <si>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</si>
  <si>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</si>
  <si>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</si>
  <si>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</si>
  <si>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</si>
  <si>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</si>
  <si>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</si>
  <si>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</si>
  <si>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</si>
  <si>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</si>
  <si>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</si>
  <si>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</si>
  <si>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</si>
  <si>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</si>
  <si>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</si>
  <si>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</si>
  <si>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</si>
  <si>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</si>
  <si>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</si>
  <si>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</si>
  <si>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</si>
  <si>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</si>
  <si>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</si>
  <si>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</si>
  <si>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</si>
  <si>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</si>
  <si>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</si>
  <si>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</si>
  <si>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</si>
  <si>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</si>
  <si>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</si>
  <si>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</si>
  <si>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</si>
  <si>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</si>
  <si>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</si>
  <si>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</si>
  <si>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</si>
  <si>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</si>
  <si>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</si>
  <si>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</si>
  <si>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</si>
  <si>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</si>
  <si>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</si>
  <si>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</si>
  <si>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</si>
  <si>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</si>
  <si>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</si>
  <si>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</si>
  <si>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</si>
  <si>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経常収支比率、流動比率、料金回収率等グラフだけをみれば類似団体よりも高い数値となっている。
しかしながら経常収支比率は100％前後（赤字黒字の境界）にあり、料金回収率においても100％を下回る状態で、給水に係る費用が給水収益で賄えておらず不安定な経営状態といえる。
　企業債残高については年々減少傾向にあり流動比率も高い数値を維持しており現時点では債務に対する支払能力は確保できているが、今後の施設更新において企業債に頼ることとなり債務残高が増加することが考えられる。
　これらのことを踏まえ今後は適切な料金収入による財源の確保、そして経営の安定化が求められる。</t>
    <rPh sb="1" eb="3">
      <t>ケイジョウ</t>
    </rPh>
    <rPh sb="3" eb="5">
      <t>シュウシ</t>
    </rPh>
    <rPh sb="5" eb="7">
      <t>ヒリツ</t>
    </rPh>
    <rPh sb="8" eb="10">
      <t>リュウドウ</t>
    </rPh>
    <rPh sb="10" eb="12">
      <t>ヒリツ</t>
    </rPh>
    <rPh sb="13" eb="15">
      <t>リョウキン</t>
    </rPh>
    <rPh sb="15" eb="17">
      <t>カイシュウ</t>
    </rPh>
    <rPh sb="17" eb="18">
      <t>リツ</t>
    </rPh>
    <rPh sb="18" eb="19">
      <t>トウ</t>
    </rPh>
    <rPh sb="28" eb="30">
      <t>ルイジ</t>
    </rPh>
    <rPh sb="30" eb="32">
      <t>ダンタイ</t>
    </rPh>
    <rPh sb="35" eb="36">
      <t>タカ</t>
    </rPh>
    <rPh sb="37" eb="39">
      <t>スウチ</t>
    </rPh>
    <rPh sb="53" eb="55">
      <t>ケイジョウ</t>
    </rPh>
    <rPh sb="55" eb="57">
      <t>シュウシ</t>
    </rPh>
    <rPh sb="57" eb="59">
      <t>ヒリツ</t>
    </rPh>
    <rPh sb="64" eb="66">
      <t>ゼンゴ</t>
    </rPh>
    <rPh sb="67" eb="69">
      <t>アカジ</t>
    </rPh>
    <rPh sb="69" eb="71">
      <t>クロジ</t>
    </rPh>
    <rPh sb="72" eb="74">
      <t>キョウカイ</t>
    </rPh>
    <rPh sb="79" eb="81">
      <t>リョウキン</t>
    </rPh>
    <rPh sb="81" eb="83">
      <t>カイシュウ</t>
    </rPh>
    <rPh sb="83" eb="84">
      <t>リツ</t>
    </rPh>
    <rPh sb="94" eb="96">
      <t>シタマワ</t>
    </rPh>
    <rPh sb="97" eb="99">
      <t>ジョウタイ</t>
    </rPh>
    <rPh sb="101" eb="103">
      <t>キュウスイ</t>
    </rPh>
    <rPh sb="104" eb="105">
      <t>カカ</t>
    </rPh>
    <rPh sb="106" eb="108">
      <t>ヒヨウ</t>
    </rPh>
    <rPh sb="109" eb="111">
      <t>キュウスイ</t>
    </rPh>
    <rPh sb="111" eb="113">
      <t>シュウエキ</t>
    </rPh>
    <rPh sb="114" eb="115">
      <t>マカナ</t>
    </rPh>
    <rPh sb="120" eb="123">
      <t>フアンテイ</t>
    </rPh>
    <rPh sb="124" eb="126">
      <t>ケイエイ</t>
    </rPh>
    <rPh sb="126" eb="128">
      <t>ジョウタイ</t>
    </rPh>
    <rPh sb="135" eb="137">
      <t>キギョウ</t>
    </rPh>
    <rPh sb="137" eb="138">
      <t>サイ</t>
    </rPh>
    <rPh sb="138" eb="140">
      <t>ザンダカ</t>
    </rPh>
    <rPh sb="154" eb="156">
      <t>リュウドウ</t>
    </rPh>
    <rPh sb="156" eb="158">
      <t>ヒリツ</t>
    </rPh>
    <rPh sb="159" eb="160">
      <t>タカ</t>
    </rPh>
    <rPh sb="161" eb="163">
      <t>スウチ</t>
    </rPh>
    <rPh sb="164" eb="166">
      <t>イジ</t>
    </rPh>
    <rPh sb="170" eb="173">
      <t>ゲンジテン</t>
    </rPh>
    <rPh sb="175" eb="177">
      <t>サイム</t>
    </rPh>
    <rPh sb="178" eb="179">
      <t>タイ</t>
    </rPh>
    <rPh sb="181" eb="183">
      <t>シハラ</t>
    </rPh>
    <rPh sb="183" eb="185">
      <t>ノウリョク</t>
    </rPh>
    <rPh sb="186" eb="188">
      <t>カクホ</t>
    </rPh>
    <rPh sb="206" eb="208">
      <t>キギョウ</t>
    </rPh>
    <rPh sb="208" eb="209">
      <t>サイ</t>
    </rPh>
    <rPh sb="210" eb="211">
      <t>タヨ</t>
    </rPh>
    <rPh sb="217" eb="219">
      <t>サイム</t>
    </rPh>
    <rPh sb="219" eb="221">
      <t>ザンダカ</t>
    </rPh>
    <rPh sb="244" eb="245">
      <t>フ</t>
    </rPh>
    <rPh sb="247" eb="249">
      <t>コンゴ</t>
    </rPh>
    <rPh sb="250" eb="252">
      <t>テキセツ</t>
    </rPh>
    <rPh sb="253" eb="255">
      <t>リョウキン</t>
    </rPh>
    <rPh sb="255" eb="257">
      <t>シュウニュウ</t>
    </rPh>
    <rPh sb="260" eb="262">
      <t>ザイゲン</t>
    </rPh>
    <rPh sb="263" eb="265">
      <t>カクホ</t>
    </rPh>
    <rPh sb="269" eb="271">
      <t>ケイエイ</t>
    </rPh>
    <rPh sb="272" eb="275">
      <t>アンテイカ</t>
    </rPh>
    <rPh sb="276" eb="277">
      <t>モト</t>
    </rPh>
    <phoneticPr fontId="4"/>
  </si>
  <si>
    <t>　法定耐用年数を経過した管路については類似団体と比較しても少ないが、管路以外の資産（建物、構築物、機械など）の多くは耐用年数に近づいている為、有形固定資産減価償却率は高い数値となっている。
　管路の更新率については類似団体よりも遅れている。早急に管路更新が必要という状況ではないが、今後、安定供給が持続できるよう管路だけでなく、すべての資産について、適正に更新をおこなえるよう検討していく必要がある。</t>
    <rPh sb="34" eb="36">
      <t>カンロ</t>
    </rPh>
    <rPh sb="36" eb="38">
      <t>イガイ</t>
    </rPh>
    <rPh sb="39" eb="41">
      <t>シサン</t>
    </rPh>
    <rPh sb="42" eb="44">
      <t>タテモノ</t>
    </rPh>
    <rPh sb="45" eb="48">
      <t>コウチクブツ</t>
    </rPh>
    <rPh sb="49" eb="51">
      <t>キカイ</t>
    </rPh>
    <rPh sb="55" eb="56">
      <t>オオ</t>
    </rPh>
    <rPh sb="69" eb="70">
      <t>タメ</t>
    </rPh>
    <rPh sb="96" eb="98">
      <t>カンロ</t>
    </rPh>
    <rPh sb="99" eb="101">
      <t>コウシン</t>
    </rPh>
    <rPh sb="101" eb="102">
      <t>リツ</t>
    </rPh>
    <rPh sb="107" eb="109">
      <t>ルイジ</t>
    </rPh>
    <rPh sb="109" eb="111">
      <t>ダンタイ</t>
    </rPh>
    <rPh sb="114" eb="115">
      <t>オク</t>
    </rPh>
    <rPh sb="120" eb="122">
      <t>ソウキュウ</t>
    </rPh>
    <rPh sb="123" eb="125">
      <t>カンロ</t>
    </rPh>
    <rPh sb="125" eb="127">
      <t>コウシン</t>
    </rPh>
    <rPh sb="128" eb="130">
      <t>ヒツヨウ</t>
    </rPh>
    <rPh sb="133" eb="135">
      <t>ジョウキョウ</t>
    </rPh>
    <rPh sb="141" eb="143">
      <t>コンゴ</t>
    </rPh>
    <rPh sb="144" eb="146">
      <t>アンテイ</t>
    </rPh>
    <rPh sb="146" eb="148">
      <t>キョウキュウ</t>
    </rPh>
    <rPh sb="149" eb="151">
      <t>ジゾク</t>
    </rPh>
    <rPh sb="156" eb="158">
      <t>カンロ</t>
    </rPh>
    <rPh sb="168" eb="170">
      <t>シサン</t>
    </rPh>
    <rPh sb="175" eb="177">
      <t>テキセイ</t>
    </rPh>
    <rPh sb="178" eb="180">
      <t>コウシン</t>
    </rPh>
    <phoneticPr fontId="4"/>
  </si>
  <si>
    <t>　当市簡易水道事業は供給単価が給水原価を下回っており、適性な料金確保が出来ていない状況であり、早急に水道料金の見直しが必要である。
　また今後は施設の更新時期をむかえることになり、給水人口の増加も見込めない為、財源確保も依然として厳しいものと予測される。
　将来的に水道事業との統合に向け、施設の統廃合、水道料金の統一等、水道事業も含めた経営基盤の強化が必要である。</t>
    <rPh sb="1" eb="3">
      <t>トウシ</t>
    </rPh>
    <rPh sb="3" eb="5">
      <t>カンイ</t>
    </rPh>
    <rPh sb="5" eb="7">
      <t>スイドウ</t>
    </rPh>
    <rPh sb="7" eb="9">
      <t>ジギョウ</t>
    </rPh>
    <rPh sb="10" eb="12">
      <t>キョウキュウ</t>
    </rPh>
    <rPh sb="12" eb="14">
      <t>タンカ</t>
    </rPh>
    <rPh sb="15" eb="17">
      <t>キュウスイ</t>
    </rPh>
    <rPh sb="17" eb="19">
      <t>ゲンカ</t>
    </rPh>
    <rPh sb="20" eb="22">
      <t>シタマワ</t>
    </rPh>
    <rPh sb="27" eb="29">
      <t>テキセイ</t>
    </rPh>
    <rPh sb="30" eb="32">
      <t>リョウキン</t>
    </rPh>
    <rPh sb="32" eb="34">
      <t>カクホ</t>
    </rPh>
    <rPh sb="35" eb="37">
      <t>デキ</t>
    </rPh>
    <rPh sb="41" eb="43">
      <t>ジョウキョウ</t>
    </rPh>
    <rPh sb="47" eb="49">
      <t>ソウキュウ</t>
    </rPh>
    <rPh sb="50" eb="52">
      <t>スイドウ</t>
    </rPh>
    <rPh sb="52" eb="54">
      <t>リョウキン</t>
    </rPh>
    <rPh sb="55" eb="57">
      <t>ミナオ</t>
    </rPh>
    <rPh sb="59" eb="61">
      <t>ヒツヨウ</t>
    </rPh>
    <rPh sb="69" eb="71">
      <t>コンゴ</t>
    </rPh>
    <rPh sb="72" eb="74">
      <t>シセツ</t>
    </rPh>
    <rPh sb="75" eb="77">
      <t>コウシン</t>
    </rPh>
    <rPh sb="77" eb="79">
      <t>ジキ</t>
    </rPh>
    <rPh sb="90" eb="92">
      <t>キュウスイ</t>
    </rPh>
    <rPh sb="92" eb="94">
      <t>ジンコウ</t>
    </rPh>
    <rPh sb="95" eb="97">
      <t>ゾウカ</t>
    </rPh>
    <rPh sb="98" eb="100">
      <t>ミコ</t>
    </rPh>
    <rPh sb="103" eb="104">
      <t>タメ</t>
    </rPh>
    <rPh sb="105" eb="107">
      <t>ザイゲン</t>
    </rPh>
    <rPh sb="107" eb="109">
      <t>カクホ</t>
    </rPh>
    <rPh sb="110" eb="112">
      <t>イゼン</t>
    </rPh>
    <rPh sb="115" eb="116">
      <t>キビ</t>
    </rPh>
    <rPh sb="121" eb="123">
      <t>ヨソク</t>
    </rPh>
    <rPh sb="129" eb="132">
      <t>ショウライテキ</t>
    </rPh>
    <rPh sb="135" eb="137">
      <t>ジギョウ</t>
    </rPh>
    <rPh sb="139" eb="141">
      <t>トウゴウ</t>
    </rPh>
    <rPh sb="142" eb="143">
      <t>ム</t>
    </rPh>
    <rPh sb="145" eb="147">
      <t>シセツ</t>
    </rPh>
    <rPh sb="148" eb="151">
      <t>トウハイゴウ</t>
    </rPh>
    <rPh sb="157" eb="159">
      <t>トウイツ</t>
    </rPh>
    <rPh sb="159" eb="160">
      <t>トウ</t>
    </rPh>
    <rPh sb="163" eb="165">
      <t>ジギョウ</t>
    </rPh>
    <rPh sb="166" eb="167">
      <t>フク</t>
    </rPh>
    <rPh sb="169" eb="171">
      <t>ケイエイ</t>
    </rPh>
    <rPh sb="171" eb="173">
      <t>キバン</t>
    </rPh>
    <rPh sb="174" eb="176">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</si>
</sst>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98899944"/>
        <c:axId val="19890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0.7</c:v>
                </c:pt>
                <c:pt idx="2">
                  <c:v>0.42</c:v>
                </c:pt>
                <c:pt idx="3">
                  <c:v>0.7</c:v>
                </c:pt>
                <c:pt idx="4">
                  <c:v>1.61</c:v>
                </c:pt>
              </c:numCache>
            </c:numRef>
          </c:val>
          <c:smooth val="0"/>
        </c:ser>
        <c:dLbls>
          <c:showLegendKey val="0"/>
          <c:showVal val="0"/>
          <c:showCatName val="0"/>
          <c:showSerName val="0"/>
          <c:showPercent val="0"/>
          <c:showBubbleSize val="0"/>
        </c:dLbls>
        <c:marker val="1"/>
        <c:smooth val="0"/>
        <c:axId val="198899944"/>
        <c:axId val="198900336"/>
      </c:lineChart>
      <c:dateAx>
        <c:axId val="198899944"/>
        <c:scaling>
          <c:orientation val="minMax"/>
        </c:scaling>
        <c:delete val="1"/>
        <c:axPos val="b"/>
        <c:numFmt formatCode="ge" sourceLinked="1"/>
        <c:majorTickMark val="none"/>
        <c:minorTickMark val="none"/>
        <c:tickLblPos val="none"/>
        <c:crossAx val="198900336"/>
        <c:crosses val="autoZero"/>
        <c:auto val="1"/>
        <c:lblOffset val="100"/>
        <c:baseTimeUnit val="years"/>
      </c:dateAx>
      <c:valAx>
        <c:axId val="19890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9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66.58</c:v>
                </c:pt>
                <c:pt idx="2">
                  <c:v>66.849999999999994</c:v>
                </c:pt>
                <c:pt idx="3">
                  <c:v>68.25</c:v>
                </c:pt>
                <c:pt idx="4">
                  <c:v>67.13</c:v>
                </c:pt>
              </c:numCache>
            </c:numRef>
          </c:val>
        </c:ser>
        <c:dLbls>
          <c:showLegendKey val="0"/>
          <c:showVal val="0"/>
          <c:showCatName val="0"/>
          <c:showSerName val="0"/>
          <c:showPercent val="0"/>
          <c:showBubbleSize val="0"/>
        </c:dLbls>
        <c:gapWidth val="150"/>
        <c:axId val="214894368"/>
        <c:axId val="21489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63.6</c:v>
                </c:pt>
                <c:pt idx="2">
                  <c:v>62.66</c:v>
                </c:pt>
                <c:pt idx="3">
                  <c:v>59.03</c:v>
                </c:pt>
                <c:pt idx="4">
                  <c:v>61</c:v>
                </c:pt>
              </c:numCache>
            </c:numRef>
          </c:val>
          <c:smooth val="0"/>
        </c:ser>
        <c:dLbls>
          <c:showLegendKey val="0"/>
          <c:showVal val="0"/>
          <c:showCatName val="0"/>
          <c:showSerName val="0"/>
          <c:showPercent val="0"/>
          <c:showBubbleSize val="0"/>
        </c:dLbls>
        <c:marker val="1"/>
        <c:smooth val="0"/>
        <c:axId val="214894368"/>
        <c:axId val="214894760"/>
      </c:lineChart>
      <c:dateAx>
        <c:axId val="214894368"/>
        <c:scaling>
          <c:orientation val="minMax"/>
        </c:scaling>
        <c:delete val="1"/>
        <c:axPos val="b"/>
        <c:numFmt formatCode="ge" sourceLinked="1"/>
        <c:majorTickMark val="none"/>
        <c:minorTickMark val="none"/>
        <c:tickLblPos val="none"/>
        <c:crossAx val="214894760"/>
        <c:crosses val="autoZero"/>
        <c:auto val="1"/>
        <c:lblOffset val="100"/>
        <c:baseTimeUnit val="years"/>
      </c:dateAx>
      <c:valAx>
        <c:axId val="2148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85.91</c:v>
                </c:pt>
                <c:pt idx="2">
                  <c:v>85.68</c:v>
                </c:pt>
                <c:pt idx="3">
                  <c:v>85.64</c:v>
                </c:pt>
                <c:pt idx="4">
                  <c:v>85.64</c:v>
                </c:pt>
              </c:numCache>
            </c:numRef>
          </c:val>
        </c:ser>
        <c:dLbls>
          <c:showLegendKey val="0"/>
          <c:showVal val="0"/>
          <c:showCatName val="0"/>
          <c:showSerName val="0"/>
          <c:showPercent val="0"/>
          <c:showBubbleSize val="0"/>
        </c:dLbls>
        <c:gapWidth val="150"/>
        <c:axId val="214883808"/>
        <c:axId val="21488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83.36</c:v>
                </c:pt>
                <c:pt idx="2">
                  <c:v>85.48</c:v>
                </c:pt>
                <c:pt idx="3">
                  <c:v>87.33</c:v>
                </c:pt>
                <c:pt idx="4">
                  <c:v>84.68</c:v>
                </c:pt>
              </c:numCache>
            </c:numRef>
          </c:val>
          <c:smooth val="0"/>
        </c:ser>
        <c:dLbls>
          <c:showLegendKey val="0"/>
          <c:showVal val="0"/>
          <c:showCatName val="0"/>
          <c:showSerName val="0"/>
          <c:showPercent val="0"/>
          <c:showBubbleSize val="0"/>
        </c:dLbls>
        <c:marker val="1"/>
        <c:smooth val="0"/>
        <c:axId val="214883808"/>
        <c:axId val="214884200"/>
      </c:lineChart>
      <c:dateAx>
        <c:axId val="214883808"/>
        <c:scaling>
          <c:orientation val="minMax"/>
        </c:scaling>
        <c:delete val="1"/>
        <c:axPos val="b"/>
        <c:numFmt formatCode="ge" sourceLinked="1"/>
        <c:majorTickMark val="none"/>
        <c:minorTickMark val="none"/>
        <c:tickLblPos val="none"/>
        <c:crossAx val="214884200"/>
        <c:crosses val="autoZero"/>
        <c:auto val="1"/>
        <c:lblOffset val="100"/>
        <c:baseTimeUnit val="years"/>
      </c:dateAx>
      <c:valAx>
        <c:axId val="21488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103.42</c:v>
                </c:pt>
                <c:pt idx="2">
                  <c:v>97.39</c:v>
                </c:pt>
                <c:pt idx="3">
                  <c:v>96.46</c:v>
                </c:pt>
                <c:pt idx="4">
                  <c:v>101.89</c:v>
                </c:pt>
              </c:numCache>
            </c:numRef>
          </c:val>
        </c:ser>
        <c:dLbls>
          <c:showLegendKey val="0"/>
          <c:showVal val="0"/>
          <c:showCatName val="0"/>
          <c:showSerName val="0"/>
          <c:showPercent val="0"/>
          <c:showBubbleSize val="0"/>
        </c:dLbls>
        <c:gapWidth val="150"/>
        <c:axId val="213676856"/>
        <c:axId val="213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101.99</c:v>
                </c:pt>
                <c:pt idx="2">
                  <c:v>89.71</c:v>
                </c:pt>
                <c:pt idx="3">
                  <c:v>84.18</c:v>
                </c:pt>
                <c:pt idx="4">
                  <c:v>86.23</c:v>
                </c:pt>
              </c:numCache>
            </c:numRef>
          </c:val>
          <c:smooth val="0"/>
        </c:ser>
        <c:dLbls>
          <c:showLegendKey val="0"/>
          <c:showVal val="0"/>
          <c:showCatName val="0"/>
          <c:showSerName val="0"/>
          <c:showPercent val="0"/>
          <c:showBubbleSize val="0"/>
        </c:dLbls>
        <c:marker val="1"/>
        <c:smooth val="0"/>
        <c:axId val="213676856"/>
        <c:axId val="213677248"/>
      </c:lineChart>
      <c:dateAx>
        <c:axId val="213676856"/>
        <c:scaling>
          <c:orientation val="minMax"/>
        </c:scaling>
        <c:delete val="1"/>
        <c:axPos val="b"/>
        <c:numFmt formatCode="ge" sourceLinked="1"/>
        <c:majorTickMark val="none"/>
        <c:minorTickMark val="none"/>
        <c:tickLblPos val="none"/>
        <c:crossAx val="213677248"/>
        <c:crosses val="autoZero"/>
        <c:auto val="1"/>
        <c:lblOffset val="100"/>
        <c:baseTimeUnit val="years"/>
      </c:dateAx>
      <c:valAx>
        <c:axId val="21367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42.5</c:v>
                </c:pt>
                <c:pt idx="2">
                  <c:v>44.55</c:v>
                </c:pt>
                <c:pt idx="3">
                  <c:v>46.4</c:v>
                </c:pt>
                <c:pt idx="4">
                  <c:v>48.35</c:v>
                </c:pt>
              </c:numCache>
            </c:numRef>
          </c:val>
        </c:ser>
        <c:dLbls>
          <c:showLegendKey val="0"/>
          <c:showVal val="0"/>
          <c:showCatName val="0"/>
          <c:showSerName val="0"/>
          <c:showPercent val="0"/>
          <c:showBubbleSize val="0"/>
        </c:dLbls>
        <c:gapWidth val="150"/>
        <c:axId val="213678424"/>
        <c:axId val="21445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28.12</c:v>
                </c:pt>
                <c:pt idx="2">
                  <c:v>22.87</c:v>
                </c:pt>
                <c:pt idx="3">
                  <c:v>23.03</c:v>
                </c:pt>
                <c:pt idx="4">
                  <c:v>27.03</c:v>
                </c:pt>
              </c:numCache>
            </c:numRef>
          </c:val>
          <c:smooth val="0"/>
        </c:ser>
        <c:dLbls>
          <c:showLegendKey val="0"/>
          <c:showVal val="0"/>
          <c:showCatName val="0"/>
          <c:showSerName val="0"/>
          <c:showPercent val="0"/>
          <c:showBubbleSize val="0"/>
        </c:dLbls>
        <c:marker val="1"/>
        <c:smooth val="0"/>
        <c:axId val="213678424"/>
        <c:axId val="214451248"/>
      </c:lineChart>
      <c:dateAx>
        <c:axId val="213678424"/>
        <c:scaling>
          <c:orientation val="minMax"/>
        </c:scaling>
        <c:delete val="1"/>
        <c:axPos val="b"/>
        <c:numFmt formatCode="ge" sourceLinked="1"/>
        <c:majorTickMark val="none"/>
        <c:minorTickMark val="none"/>
        <c:tickLblPos val="none"/>
        <c:crossAx val="214451248"/>
        <c:crosses val="autoZero"/>
        <c:auto val="1"/>
        <c:lblOffset val="100"/>
        <c:baseTimeUnit val="years"/>
      </c:dateAx>
      <c:valAx>
        <c:axId val="21445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7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0.57999999999999996</c:v>
                </c:pt>
                <c:pt idx="2">
                  <c:v>0.56999999999999995</c:v>
                </c:pt>
                <c:pt idx="3">
                  <c:v>0.56999999999999995</c:v>
                </c:pt>
                <c:pt idx="4">
                  <c:v>0.56999999999999995</c:v>
                </c:pt>
              </c:numCache>
            </c:numRef>
          </c:val>
        </c:ser>
        <c:dLbls>
          <c:showLegendKey val="0"/>
          <c:showVal val="0"/>
          <c:showCatName val="0"/>
          <c:showSerName val="0"/>
          <c:showPercent val="0"/>
          <c:showBubbleSize val="0"/>
        </c:dLbls>
        <c:gapWidth val="150"/>
        <c:axId val="214452424"/>
        <c:axId val="21445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0.43</c:v>
                </c:pt>
                <c:pt idx="2">
                  <c:v>0.3</c:v>
                </c:pt>
                <c:pt idx="3">
                  <c:v>0.09</c:v>
                </c:pt>
                <c:pt idx="4">
                  <c:v>4.0999999999999996</c:v>
                </c:pt>
              </c:numCache>
            </c:numRef>
          </c:val>
          <c:smooth val="0"/>
        </c:ser>
        <c:dLbls>
          <c:showLegendKey val="0"/>
          <c:showVal val="0"/>
          <c:showCatName val="0"/>
          <c:showSerName val="0"/>
          <c:showPercent val="0"/>
          <c:showBubbleSize val="0"/>
        </c:dLbls>
        <c:marker val="1"/>
        <c:smooth val="0"/>
        <c:axId val="214452424"/>
        <c:axId val="214452816"/>
      </c:lineChart>
      <c:dateAx>
        <c:axId val="214452424"/>
        <c:scaling>
          <c:orientation val="minMax"/>
        </c:scaling>
        <c:delete val="1"/>
        <c:axPos val="b"/>
        <c:numFmt formatCode="ge" sourceLinked="1"/>
        <c:majorTickMark val="none"/>
        <c:minorTickMark val="none"/>
        <c:tickLblPos val="none"/>
        <c:crossAx val="214452816"/>
        <c:crosses val="autoZero"/>
        <c:auto val="1"/>
        <c:lblOffset val="100"/>
        <c:baseTimeUnit val="years"/>
      </c:dateAx>
      <c:valAx>
        <c:axId val="2144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0</c:v>
                </c:pt>
                <c:pt idx="1">
                  <c:v>0</c:v>
                </c:pt>
                <c:pt idx="2" formatCode="#,##0.00;&quot;△&quot;#,##0.00;&quot;-&quot;">
                  <c:v>3.9</c:v>
                </c:pt>
                <c:pt idx="3" formatCode="#,##0.00;&quot;△&quot;#,##0.00;&quot;-&quot;">
                  <c:v>8.39</c:v>
                </c:pt>
                <c:pt idx="4">
                  <c:v>0</c:v>
                </c:pt>
              </c:numCache>
            </c:numRef>
          </c:val>
        </c:ser>
        <c:dLbls>
          <c:showLegendKey val="0"/>
          <c:showVal val="0"/>
          <c:showCatName val="0"/>
          <c:showSerName val="0"/>
          <c:showPercent val="0"/>
          <c:showBubbleSize val="0"/>
        </c:dLbls>
        <c:gapWidth val="150"/>
        <c:axId val="214453992"/>
        <c:axId val="21445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formatCode="#,##0.00;&quot;△&quot;#,##0.00;&quot;-&quot;">
                  <c:v>0</c:v>
                </c:pt>
                <c:pt idx="1">
                  <c:v>0</c:v>
                </c:pt>
                <c:pt idx="2" formatCode="#,##0.00;&quot;△&quot;#,##0.00;&quot;-&quot;">
                  <c:v>15.7</c:v>
                </c:pt>
                <c:pt idx="3" formatCode="#,##0.00;&quot;△&quot;#,##0.00;&quot;-&quot;">
                  <c:v>37.6</c:v>
                </c:pt>
                <c:pt idx="4" formatCode="#,##0.00;&quot;△&quot;#,##0.00;&quot;-&quot;">
                  <c:v>44.02</c:v>
                </c:pt>
              </c:numCache>
            </c:numRef>
          </c:val>
          <c:smooth val="0"/>
        </c:ser>
        <c:dLbls>
          <c:showLegendKey val="0"/>
          <c:showVal val="0"/>
          <c:showCatName val="0"/>
          <c:showSerName val="0"/>
          <c:showPercent val="0"/>
          <c:showBubbleSize val="0"/>
        </c:dLbls>
        <c:marker val="1"/>
        <c:smooth val="0"/>
        <c:axId val="214453992"/>
        <c:axId val="214454384"/>
      </c:lineChart>
      <c:dateAx>
        <c:axId val="214453992"/>
        <c:scaling>
          <c:orientation val="minMax"/>
        </c:scaling>
        <c:delete val="1"/>
        <c:axPos val="b"/>
        <c:numFmt formatCode="ge" sourceLinked="1"/>
        <c:majorTickMark val="none"/>
        <c:minorTickMark val="none"/>
        <c:tickLblPos val="none"/>
        <c:crossAx val="214454384"/>
        <c:crosses val="autoZero"/>
        <c:auto val="1"/>
        <c:lblOffset val="100"/>
        <c:baseTimeUnit val="years"/>
      </c:dateAx>
      <c:valAx>
        <c:axId val="21445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10264.549999999999</c:v>
                </c:pt>
                <c:pt idx="2">
                  <c:v>6268.1</c:v>
                </c:pt>
                <c:pt idx="3">
                  <c:v>8698.66</c:v>
                </c:pt>
                <c:pt idx="4">
                  <c:v>851.88</c:v>
                </c:pt>
              </c:numCache>
            </c:numRef>
          </c:val>
        </c:ser>
        <c:dLbls>
          <c:showLegendKey val="0"/>
          <c:showVal val="0"/>
          <c:showCatName val="0"/>
          <c:showSerName val="0"/>
          <c:showPercent val="0"/>
          <c:showBubbleSize val="0"/>
        </c:dLbls>
        <c:gapWidth val="150"/>
        <c:axId val="214480320"/>
        <c:axId val="21448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852.63</c:v>
                </c:pt>
                <c:pt idx="2">
                  <c:v>1220.54</c:v>
                </c:pt>
                <c:pt idx="3">
                  <c:v>1717.61</c:v>
                </c:pt>
                <c:pt idx="4">
                  <c:v>159.97999999999999</c:v>
                </c:pt>
              </c:numCache>
            </c:numRef>
          </c:val>
          <c:smooth val="0"/>
        </c:ser>
        <c:dLbls>
          <c:showLegendKey val="0"/>
          <c:showVal val="0"/>
          <c:showCatName val="0"/>
          <c:showSerName val="0"/>
          <c:showPercent val="0"/>
          <c:showBubbleSize val="0"/>
        </c:dLbls>
        <c:marker val="1"/>
        <c:smooth val="0"/>
        <c:axId val="214480320"/>
        <c:axId val="214480712"/>
      </c:lineChart>
      <c:dateAx>
        <c:axId val="214480320"/>
        <c:scaling>
          <c:orientation val="minMax"/>
        </c:scaling>
        <c:delete val="1"/>
        <c:axPos val="b"/>
        <c:numFmt formatCode="ge" sourceLinked="1"/>
        <c:majorTickMark val="none"/>
        <c:minorTickMark val="none"/>
        <c:tickLblPos val="none"/>
        <c:crossAx val="214480712"/>
        <c:crosses val="autoZero"/>
        <c:auto val="1"/>
        <c:lblOffset val="100"/>
        <c:baseTimeUnit val="years"/>
      </c:dateAx>
      <c:valAx>
        <c:axId val="214480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527.34</c:v>
                </c:pt>
                <c:pt idx="2">
                  <c:v>491.01</c:v>
                </c:pt>
                <c:pt idx="3">
                  <c:v>444.92</c:v>
                </c:pt>
                <c:pt idx="4">
                  <c:v>413.03</c:v>
                </c:pt>
              </c:numCache>
            </c:numRef>
          </c:val>
        </c:ser>
        <c:dLbls>
          <c:showLegendKey val="0"/>
          <c:showVal val="0"/>
          <c:showCatName val="0"/>
          <c:showSerName val="0"/>
          <c:showPercent val="0"/>
          <c:showBubbleSize val="0"/>
        </c:dLbls>
        <c:gapWidth val="150"/>
        <c:axId val="214481888"/>
        <c:axId val="21448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1011.29</c:v>
                </c:pt>
                <c:pt idx="2">
                  <c:v>919.28</c:v>
                </c:pt>
                <c:pt idx="3">
                  <c:v>692.19</c:v>
                </c:pt>
                <c:pt idx="4">
                  <c:v>799.86</c:v>
                </c:pt>
              </c:numCache>
            </c:numRef>
          </c:val>
          <c:smooth val="0"/>
        </c:ser>
        <c:dLbls>
          <c:showLegendKey val="0"/>
          <c:showVal val="0"/>
          <c:showCatName val="0"/>
          <c:showSerName val="0"/>
          <c:showPercent val="0"/>
          <c:showBubbleSize val="0"/>
        </c:dLbls>
        <c:marker val="1"/>
        <c:smooth val="0"/>
        <c:axId val="214481888"/>
        <c:axId val="214482280"/>
      </c:lineChart>
      <c:dateAx>
        <c:axId val="214481888"/>
        <c:scaling>
          <c:orientation val="minMax"/>
        </c:scaling>
        <c:delete val="1"/>
        <c:axPos val="b"/>
        <c:numFmt formatCode="ge" sourceLinked="1"/>
        <c:majorTickMark val="none"/>
        <c:minorTickMark val="none"/>
        <c:tickLblPos val="none"/>
        <c:crossAx val="214482280"/>
        <c:crosses val="autoZero"/>
        <c:auto val="1"/>
        <c:lblOffset val="100"/>
        <c:baseTimeUnit val="years"/>
      </c:dateAx>
      <c:valAx>
        <c:axId val="214482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88.2</c:v>
                </c:pt>
                <c:pt idx="2">
                  <c:v>83.61</c:v>
                </c:pt>
                <c:pt idx="3">
                  <c:v>87.4</c:v>
                </c:pt>
                <c:pt idx="4">
                  <c:v>92.61</c:v>
                </c:pt>
              </c:numCache>
            </c:numRef>
          </c:val>
        </c:ser>
        <c:dLbls>
          <c:showLegendKey val="0"/>
          <c:showVal val="0"/>
          <c:showCatName val="0"/>
          <c:showSerName val="0"/>
          <c:showPercent val="0"/>
          <c:showBubbleSize val="0"/>
        </c:dLbls>
        <c:gapWidth val="150"/>
        <c:axId val="214483456"/>
        <c:axId val="21489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87.21</c:v>
                </c:pt>
                <c:pt idx="2">
                  <c:v>75.59</c:v>
                </c:pt>
                <c:pt idx="3">
                  <c:v>72.81</c:v>
                </c:pt>
                <c:pt idx="4">
                  <c:v>73.56</c:v>
                </c:pt>
              </c:numCache>
            </c:numRef>
          </c:val>
          <c:smooth val="0"/>
        </c:ser>
        <c:dLbls>
          <c:showLegendKey val="0"/>
          <c:showVal val="0"/>
          <c:showCatName val="0"/>
          <c:showSerName val="0"/>
          <c:showPercent val="0"/>
          <c:showBubbleSize val="0"/>
        </c:dLbls>
        <c:marker val="1"/>
        <c:smooth val="0"/>
        <c:axId val="214483456"/>
        <c:axId val="214891624"/>
      </c:lineChart>
      <c:dateAx>
        <c:axId val="214483456"/>
        <c:scaling>
          <c:orientation val="minMax"/>
        </c:scaling>
        <c:delete val="1"/>
        <c:axPos val="b"/>
        <c:numFmt formatCode="ge" sourceLinked="1"/>
        <c:majorTickMark val="none"/>
        <c:minorTickMark val="none"/>
        <c:tickLblPos val="none"/>
        <c:crossAx val="214891624"/>
        <c:crosses val="autoZero"/>
        <c:auto val="1"/>
        <c:lblOffset val="100"/>
        <c:baseTimeUnit val="years"/>
      </c:dateAx>
      <c:valAx>
        <c:axId val="2148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117.8</c:v>
                </c:pt>
                <c:pt idx="2">
                  <c:v>124.28</c:v>
                </c:pt>
                <c:pt idx="3">
                  <c:v>118.6</c:v>
                </c:pt>
                <c:pt idx="4">
                  <c:v>111.99</c:v>
                </c:pt>
              </c:numCache>
            </c:numRef>
          </c:val>
        </c:ser>
        <c:dLbls>
          <c:showLegendKey val="0"/>
          <c:showVal val="0"/>
          <c:showCatName val="0"/>
          <c:showSerName val="0"/>
          <c:showPercent val="0"/>
          <c:showBubbleSize val="0"/>
        </c:dLbls>
        <c:gapWidth val="150"/>
        <c:axId val="214892800"/>
        <c:axId val="21489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164.48</c:v>
                </c:pt>
                <c:pt idx="2">
                  <c:v>220.57</c:v>
                </c:pt>
                <c:pt idx="3">
                  <c:v>221.62</c:v>
                </c:pt>
                <c:pt idx="4">
                  <c:v>239.85</c:v>
                </c:pt>
              </c:numCache>
            </c:numRef>
          </c:val>
          <c:smooth val="0"/>
        </c:ser>
        <c:dLbls>
          <c:showLegendKey val="0"/>
          <c:showVal val="0"/>
          <c:showCatName val="0"/>
          <c:showSerName val="0"/>
          <c:showPercent val="0"/>
          <c:showBubbleSize val="0"/>
        </c:dLbls>
        <c:marker val="1"/>
        <c:smooth val="0"/>
        <c:axId val="214892800"/>
        <c:axId val="214893192"/>
      </c:lineChart>
      <c:dateAx>
        <c:axId val="214892800"/>
        <c:scaling>
          <c:orientation val="minMax"/>
        </c:scaling>
        <c:delete val="1"/>
        <c:axPos val="b"/>
        <c:numFmt formatCode="ge" sourceLinked="1"/>
        <c:majorTickMark val="none"/>
        <c:minorTickMark val="none"/>
        <c:tickLblPos val="none"/>
        <c:crossAx val="214893192"/>
        <c:crosses val="autoZero"/>
        <c:auto val="1"/>
        <c:lblOffset val="100"/>
        <c:baseTimeUnit val="years"/>
      </c:dateAx>
      <c:valAx>
        <c:axId val="2148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四国中央市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簡易水道事業</v>
      </c>
      <c r="S8" s="66"/>
      <c r="T8" s="66"/>
      <c r="U8" s="66"/>
      <c r="V8" s="66"/>
      <c r="W8" s="66"/>
      <c r="X8" s="66"/>
      <c r="Y8" s="67"/>
      <c r="Z8" s="65" t="str">
        <f>データ!L6</f>
        <v>C2</v>
      </c>
      <c r="AA8" s="66"/>
      <c r="AB8" s="66"/>
      <c r="AC8" s="66"/>
      <c r="AD8" s="66"/>
      <c r="AE8" s="66"/>
      <c r="AF8" s="66"/>
      <c r="AG8" s="67"/>
      <c r="AH8" s="3"/>
      <c r="AI8" s="68">
        <f>データ!Q6</f>
        <v>90977</v>
      </c>
      <c r="AJ8" s="69"/>
      <c r="AK8" s="69"/>
      <c r="AL8" s="69"/>
      <c r="AM8" s="69"/>
      <c r="AN8" s="69"/>
      <c r="AO8" s="69"/>
      <c r="AP8" s="70"/>
      <c r="AQ8" s="51">
        <f>データ!R6</f>
        <v>421.24</v>
      </c>
      <c r="AR8" s="51"/>
      <c r="AS8" s="51"/>
      <c r="AT8" s="51"/>
      <c r="AU8" s="51"/>
      <c r="AV8" s="51"/>
      <c r="AW8" s="51"/>
      <c r="AX8" s="51"/>
      <c r="AY8" s="51">
        <f>データ!S6</f>
        <v>215.97</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74.97</v>
      </c>
      <c r="K10" s="51"/>
      <c r="L10" s="51"/>
      <c r="M10" s="51"/>
      <c r="N10" s="51"/>
      <c r="O10" s="51"/>
      <c r="P10" s="51"/>
      <c r="Q10" s="51"/>
      <c r="R10" s="51">
        <f>データ!O6</f>
        <v>9.32</v>
      </c>
      <c r="S10" s="51"/>
      <c r="T10" s="51"/>
      <c r="U10" s="51"/>
      <c r="V10" s="51"/>
      <c r="W10" s="51"/>
      <c r="X10" s="51"/>
      <c r="Y10" s="51"/>
      <c r="Z10" s="59">
        <f>データ!P6</f>
        <v>1940</v>
      </c>
      <c r="AA10" s="59"/>
      <c r="AB10" s="59"/>
      <c r="AC10" s="59"/>
      <c r="AD10" s="59"/>
      <c r="AE10" s="59"/>
      <c r="AF10" s="59"/>
      <c r="AG10" s="59"/>
      <c r="AH10" s="2"/>
      <c r="AI10" s="59">
        <f>データ!T6</f>
        <v>8463</v>
      </c>
      <c r="AJ10" s="59"/>
      <c r="AK10" s="59"/>
      <c r="AL10" s="59"/>
      <c r="AM10" s="59"/>
      <c r="AN10" s="59"/>
      <c r="AO10" s="59"/>
      <c r="AP10" s="59"/>
      <c r="AQ10" s="51">
        <f>データ!U6</f>
        <v>11.6</v>
      </c>
      <c r="AR10" s="51"/>
      <c r="AS10" s="51"/>
      <c r="AT10" s="51"/>
      <c r="AU10" s="51"/>
      <c r="AV10" s="51"/>
      <c r="AW10" s="51"/>
      <c r="AX10" s="51"/>
      <c r="AY10" s="51">
        <f>データ!V6</f>
        <v>729.57</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382132</v>
      </c>
      <c r="D6" s="31">
        <f t="shared" si="3"/>
        <v>46</v>
      </c>
      <c r="E6" s="31">
        <f t="shared" si="3"/>
        <v>1</v>
      </c>
      <c r="F6" s="31">
        <f t="shared" si="3"/>
        <v>0</v>
      </c>
      <c r="G6" s="31">
        <f t="shared" si="3"/>
        <v>5</v>
      </c>
      <c r="H6" s="31" t="str">
        <f t="shared" si="3"/>
        <v>愛媛県　四国中央市</v>
      </c>
      <c r="I6" s="31" t="str">
        <f t="shared" si="3"/>
        <v>法適用</v>
      </c>
      <c r="J6" s="31" t="str">
        <f t="shared" si="3"/>
        <v>水道事業</v>
      </c>
      <c r="K6" s="31" t="str">
        <f t="shared" si="3"/>
        <v>簡易水道事業</v>
      </c>
      <c r="L6" s="31" t="str">
        <f t="shared" si="3"/>
        <v>C2</v>
      </c>
      <c r="M6" s="32" t="str">
        <f t="shared" si="3"/>
        <v>-</v>
      </c>
      <c r="N6" s="32">
        <f t="shared" si="3"/>
        <v>74.97</v>
      </c>
      <c r="O6" s="32">
        <f t="shared" si="3"/>
        <v>9.32</v>
      </c>
      <c r="P6" s="32">
        <f t="shared" si="3"/>
        <v>1940</v>
      </c>
      <c r="Q6" s="32">
        <f t="shared" si="3"/>
        <v>90977</v>
      </c>
      <c r="R6" s="32">
        <f t="shared" si="3"/>
        <v>421.24</v>
      </c>
      <c r="S6" s="32">
        <f t="shared" si="3"/>
        <v>215.97</v>
      </c>
      <c r="T6" s="32">
        <f t="shared" si="3"/>
        <v>8463</v>
      </c>
      <c r="U6" s="32">
        <f t="shared" si="3"/>
        <v>11.6</v>
      </c>
      <c r="V6" s="32">
        <f t="shared" si="3"/>
        <v>729.57</v>
      </c>
      <c r="W6" s="33" t="str">
        <f>IF(W7="",NA(),W7)</f>
        <v>-</v>
      </c>
      <c r="X6" s="33">
        <f t="shared" ref="X6:AF6" si="4">IF(X7="",NA(),X7)</f>
        <v>103.42</v>
      </c>
      <c r="Y6" s="33">
        <f t="shared" si="4"/>
        <v>97.39</v>
      </c>
      <c r="Z6" s="33">
        <f t="shared" si="4"/>
        <v>96.46</v>
      </c>
      <c r="AA6" s="33">
        <f t="shared" si="4"/>
        <v>101.89</v>
      </c>
      <c r="AB6" s="33" t="str">
        <f t="shared" si="4"/>
        <v>-</v>
      </c>
      <c r="AC6" s="33">
        <f t="shared" si="4"/>
        <v>101.99</v>
      </c>
      <c r="AD6" s="33">
        <f t="shared" si="4"/>
        <v>89.71</v>
      </c>
      <c r="AE6" s="33">
        <f t="shared" si="4"/>
        <v>84.18</v>
      </c>
      <c r="AF6" s="33">
        <f t="shared" si="4"/>
        <v>86.23</v>
      </c>
      <c r="AG6" s="32" t="str">
        <f>IF(AG7="","",IF(AG7="-","【-】","【"&amp;SUBSTITUTE(TEXT(AG7,"#,##0.00"),"-","△")&amp;"】"))</f>
        <v>【102.45】</v>
      </c>
      <c r="AH6" s="33" t="str">
        <f>IF(AH7="",NA(),AH7)</f>
        <v>-</v>
      </c>
      <c r="AI6" s="32">
        <f t="shared" ref="AI6:AQ6" si="5">IF(AI7="",NA(),AI7)</f>
        <v>0</v>
      </c>
      <c r="AJ6" s="33">
        <f t="shared" si="5"/>
        <v>3.9</v>
      </c>
      <c r="AK6" s="33">
        <f t="shared" si="5"/>
        <v>8.39</v>
      </c>
      <c r="AL6" s="32">
        <f t="shared" si="5"/>
        <v>0</v>
      </c>
      <c r="AM6" s="33" t="str">
        <f t="shared" si="5"/>
        <v>-</v>
      </c>
      <c r="AN6" s="32">
        <f t="shared" si="5"/>
        <v>0</v>
      </c>
      <c r="AO6" s="33">
        <f t="shared" si="5"/>
        <v>15.7</v>
      </c>
      <c r="AP6" s="33">
        <f t="shared" si="5"/>
        <v>37.6</v>
      </c>
      <c r="AQ6" s="33">
        <f t="shared" si="5"/>
        <v>44.02</v>
      </c>
      <c r="AR6" s="32" t="str">
        <f>IF(AR7="","",IF(AR7="-","【-】","【"&amp;SUBSTITUTE(TEXT(AR7,"#,##0.00"),"-","△")&amp;"】"))</f>
        <v>【44.53】</v>
      </c>
      <c r="AS6" s="33" t="str">
        <f>IF(AS7="",NA(),AS7)</f>
        <v>-</v>
      </c>
      <c r="AT6" s="33">
        <f t="shared" ref="AT6:BB6" si="6">IF(AT7="",NA(),AT7)</f>
        <v>10264.549999999999</v>
      </c>
      <c r="AU6" s="33">
        <f t="shared" si="6"/>
        <v>6268.1</v>
      </c>
      <c r="AV6" s="33">
        <f t="shared" si="6"/>
        <v>8698.66</v>
      </c>
      <c r="AW6" s="33">
        <f t="shared" si="6"/>
        <v>851.88</v>
      </c>
      <c r="AX6" s="33" t="str">
        <f t="shared" si="6"/>
        <v>-</v>
      </c>
      <c r="AY6" s="33">
        <f t="shared" si="6"/>
        <v>852.63</v>
      </c>
      <c r="AZ6" s="33">
        <f t="shared" si="6"/>
        <v>1220.54</v>
      </c>
      <c r="BA6" s="33">
        <f t="shared" si="6"/>
        <v>1717.61</v>
      </c>
      <c r="BB6" s="33">
        <f t="shared" si="6"/>
        <v>159.97999999999999</v>
      </c>
      <c r="BC6" s="32" t="str">
        <f>IF(BC7="","",IF(BC7="-","【-】","【"&amp;SUBSTITUTE(TEXT(BC7,"#,##0.00"),"-","△")&amp;"】"))</f>
        <v>【299.05】</v>
      </c>
      <c r="BD6" s="33" t="str">
        <f>IF(BD7="",NA(),BD7)</f>
        <v>-</v>
      </c>
      <c r="BE6" s="33">
        <f t="shared" ref="BE6:BM6" si="7">IF(BE7="",NA(),BE7)</f>
        <v>527.34</v>
      </c>
      <c r="BF6" s="33">
        <f t="shared" si="7"/>
        <v>491.01</v>
      </c>
      <c r="BG6" s="33">
        <f t="shared" si="7"/>
        <v>444.92</v>
      </c>
      <c r="BH6" s="33">
        <f t="shared" si="7"/>
        <v>413.03</v>
      </c>
      <c r="BI6" s="33" t="str">
        <f t="shared" si="7"/>
        <v>-</v>
      </c>
      <c r="BJ6" s="33">
        <f t="shared" si="7"/>
        <v>1011.29</v>
      </c>
      <c r="BK6" s="33">
        <f t="shared" si="7"/>
        <v>919.28</v>
      </c>
      <c r="BL6" s="33">
        <f t="shared" si="7"/>
        <v>692.19</v>
      </c>
      <c r="BM6" s="33">
        <f t="shared" si="7"/>
        <v>799.86</v>
      </c>
      <c r="BN6" s="32" t="str">
        <f>IF(BN7="","",IF(BN7="-","【-】","【"&amp;SUBSTITUTE(TEXT(BN7,"#,##0.00"),"-","△")&amp;"】"))</f>
        <v>【911.88】</v>
      </c>
      <c r="BO6" s="33" t="str">
        <f>IF(BO7="",NA(),BO7)</f>
        <v>-</v>
      </c>
      <c r="BP6" s="33">
        <f t="shared" ref="BP6:BX6" si="8">IF(BP7="",NA(),BP7)</f>
        <v>88.2</v>
      </c>
      <c r="BQ6" s="33">
        <f t="shared" si="8"/>
        <v>83.61</v>
      </c>
      <c r="BR6" s="33">
        <f t="shared" si="8"/>
        <v>87.4</v>
      </c>
      <c r="BS6" s="33">
        <f t="shared" si="8"/>
        <v>92.61</v>
      </c>
      <c r="BT6" s="33" t="str">
        <f t="shared" si="8"/>
        <v>-</v>
      </c>
      <c r="BU6" s="33">
        <f t="shared" si="8"/>
        <v>87.21</v>
      </c>
      <c r="BV6" s="33">
        <f t="shared" si="8"/>
        <v>75.59</v>
      </c>
      <c r="BW6" s="33">
        <f t="shared" si="8"/>
        <v>72.81</v>
      </c>
      <c r="BX6" s="33">
        <f t="shared" si="8"/>
        <v>73.56</v>
      </c>
      <c r="BY6" s="32" t="str">
        <f>IF(BY7="","",IF(BY7="-","【-】","【"&amp;SUBSTITUTE(TEXT(BY7,"#,##0.00"),"-","△")&amp;"】"))</f>
        <v>【64.84】</v>
      </c>
      <c r="BZ6" s="33" t="str">
        <f>IF(BZ7="",NA(),BZ7)</f>
        <v>-</v>
      </c>
      <c r="CA6" s="33">
        <f t="shared" ref="CA6:CI6" si="9">IF(CA7="",NA(),CA7)</f>
        <v>117.8</v>
      </c>
      <c r="CB6" s="33">
        <f t="shared" si="9"/>
        <v>124.28</v>
      </c>
      <c r="CC6" s="33">
        <f t="shared" si="9"/>
        <v>118.6</v>
      </c>
      <c r="CD6" s="33">
        <f t="shared" si="9"/>
        <v>111.99</v>
      </c>
      <c r="CE6" s="33" t="str">
        <f t="shared" si="9"/>
        <v>-</v>
      </c>
      <c r="CF6" s="33">
        <f t="shared" si="9"/>
        <v>164.48</v>
      </c>
      <c r="CG6" s="33">
        <f t="shared" si="9"/>
        <v>220.57</v>
      </c>
      <c r="CH6" s="33">
        <f t="shared" si="9"/>
        <v>221.62</v>
      </c>
      <c r="CI6" s="33">
        <f t="shared" si="9"/>
        <v>239.85</v>
      </c>
      <c r="CJ6" s="32" t="str">
        <f>IF(CJ7="","",IF(CJ7="-","【-】","【"&amp;SUBSTITUTE(TEXT(CJ7,"#,##0.00"),"-","△")&amp;"】"))</f>
        <v>【295.00】</v>
      </c>
      <c r="CK6" s="33" t="str">
        <f>IF(CK7="",NA(),CK7)</f>
        <v>-</v>
      </c>
      <c r="CL6" s="33">
        <f t="shared" ref="CL6:CT6" si="10">IF(CL7="",NA(),CL7)</f>
        <v>66.58</v>
      </c>
      <c r="CM6" s="33">
        <f t="shared" si="10"/>
        <v>66.849999999999994</v>
      </c>
      <c r="CN6" s="33">
        <f t="shared" si="10"/>
        <v>68.25</v>
      </c>
      <c r="CO6" s="33">
        <f t="shared" si="10"/>
        <v>67.13</v>
      </c>
      <c r="CP6" s="33" t="str">
        <f t="shared" si="10"/>
        <v>-</v>
      </c>
      <c r="CQ6" s="33">
        <f t="shared" si="10"/>
        <v>63.6</v>
      </c>
      <c r="CR6" s="33">
        <f t="shared" si="10"/>
        <v>62.66</v>
      </c>
      <c r="CS6" s="33">
        <f t="shared" si="10"/>
        <v>59.03</v>
      </c>
      <c r="CT6" s="33">
        <f t="shared" si="10"/>
        <v>61</v>
      </c>
      <c r="CU6" s="32" t="str">
        <f>IF(CU7="","",IF(CU7="-","【-】","【"&amp;SUBSTITUTE(TEXT(CU7,"#,##0.00"),"-","△")&amp;"】"))</f>
        <v>【56.21】</v>
      </c>
      <c r="CV6" s="33" t="str">
        <f>IF(CV7="",NA(),CV7)</f>
        <v>-</v>
      </c>
      <c r="CW6" s="33">
        <f t="shared" ref="CW6:DE6" si="11">IF(CW7="",NA(),CW7)</f>
        <v>85.91</v>
      </c>
      <c r="CX6" s="33">
        <f t="shared" si="11"/>
        <v>85.68</v>
      </c>
      <c r="CY6" s="33">
        <f t="shared" si="11"/>
        <v>85.64</v>
      </c>
      <c r="CZ6" s="33">
        <f t="shared" si="11"/>
        <v>85.64</v>
      </c>
      <c r="DA6" s="33" t="str">
        <f t="shared" si="11"/>
        <v>-</v>
      </c>
      <c r="DB6" s="33">
        <f t="shared" si="11"/>
        <v>83.36</v>
      </c>
      <c r="DC6" s="33">
        <f t="shared" si="11"/>
        <v>85.48</v>
      </c>
      <c r="DD6" s="33">
        <f t="shared" si="11"/>
        <v>87.33</v>
      </c>
      <c r="DE6" s="33">
        <f t="shared" si="11"/>
        <v>84.68</v>
      </c>
      <c r="DF6" s="32" t="str">
        <f>IF(DF7="","",IF(DF7="-","【-】","【"&amp;SUBSTITUTE(TEXT(DF7,"#,##0.00"),"-","△")&amp;"】"))</f>
        <v>【83.92】</v>
      </c>
      <c r="DG6" s="33" t="str">
        <f>IF(DG7="",NA(),DG7)</f>
        <v>-</v>
      </c>
      <c r="DH6" s="33">
        <f t="shared" ref="DH6:DP6" si="12">IF(DH7="",NA(),DH7)</f>
        <v>42.5</v>
      </c>
      <c r="DI6" s="33">
        <f t="shared" si="12"/>
        <v>44.55</v>
      </c>
      <c r="DJ6" s="33">
        <f t="shared" si="12"/>
        <v>46.4</v>
      </c>
      <c r="DK6" s="33">
        <f t="shared" si="12"/>
        <v>48.35</v>
      </c>
      <c r="DL6" s="33" t="str">
        <f t="shared" si="12"/>
        <v>-</v>
      </c>
      <c r="DM6" s="33">
        <f t="shared" si="12"/>
        <v>28.12</v>
      </c>
      <c r="DN6" s="33">
        <f t="shared" si="12"/>
        <v>22.87</v>
      </c>
      <c r="DO6" s="33">
        <f t="shared" si="12"/>
        <v>23.03</v>
      </c>
      <c r="DP6" s="33">
        <f t="shared" si="12"/>
        <v>27.03</v>
      </c>
      <c r="DQ6" s="32" t="str">
        <f>IF(DQ7="","",IF(DQ7="-","【-】","【"&amp;SUBSTITUTE(TEXT(DQ7,"#,##0.00"),"-","△")&amp;"】"))</f>
        <v>【33.71】</v>
      </c>
      <c r="DR6" s="33" t="str">
        <f>IF(DR7="",NA(),DR7)</f>
        <v>-</v>
      </c>
      <c r="DS6" s="33">
        <f t="shared" ref="DS6:EA6" si="13">IF(DS7="",NA(),DS7)</f>
        <v>0.57999999999999996</v>
      </c>
      <c r="DT6" s="33">
        <f t="shared" si="13"/>
        <v>0.56999999999999995</v>
      </c>
      <c r="DU6" s="33">
        <f t="shared" si="13"/>
        <v>0.56999999999999995</v>
      </c>
      <c r="DV6" s="33">
        <f t="shared" si="13"/>
        <v>0.56999999999999995</v>
      </c>
      <c r="DW6" s="33" t="str">
        <f t="shared" si="13"/>
        <v>-</v>
      </c>
      <c r="DX6" s="33">
        <f t="shared" si="13"/>
        <v>0.43</v>
      </c>
      <c r="DY6" s="33">
        <f t="shared" si="13"/>
        <v>0.3</v>
      </c>
      <c r="DZ6" s="33">
        <f t="shared" si="13"/>
        <v>0.09</v>
      </c>
      <c r="EA6" s="33">
        <f t="shared" si="13"/>
        <v>4.0999999999999996</v>
      </c>
      <c r="EB6" s="32" t="str">
        <f>IF(EB7="","",IF(EB7="-","【-】","【"&amp;SUBSTITUTE(TEXT(EB7,"#,##0.00"),"-","△")&amp;"】"))</f>
        <v>【5.85】</v>
      </c>
      <c r="EC6" s="33" t="str">
        <f>IF(EC7="",NA(),EC7)</f>
        <v>-</v>
      </c>
      <c r="ED6" s="32">
        <f t="shared" ref="ED6:EL6" si="14">IF(ED7="",NA(),ED7)</f>
        <v>0</v>
      </c>
      <c r="EE6" s="32">
        <f t="shared" si="14"/>
        <v>0</v>
      </c>
      <c r="EF6" s="32">
        <f t="shared" si="14"/>
        <v>0</v>
      </c>
      <c r="EG6" s="32">
        <f t="shared" si="14"/>
        <v>0</v>
      </c>
      <c r="EH6" s="33" t="str">
        <f t="shared" si="14"/>
        <v>-</v>
      </c>
      <c r="EI6" s="33">
        <f t="shared" si="14"/>
        <v>0.7</v>
      </c>
      <c r="EJ6" s="33">
        <f t="shared" si="14"/>
        <v>0.42</v>
      </c>
      <c r="EK6" s="33">
        <f t="shared" si="14"/>
        <v>0.7</v>
      </c>
      <c r="EL6" s="33">
        <f t="shared" si="14"/>
        <v>1.61</v>
      </c>
      <c r="EM6" s="32" t="str">
        <f>IF(EM7="","",IF(EM7="-","【-】","【"&amp;SUBSTITUTE(TEXT(EM7,"#,##0.00"),"-","△")&amp;"】"))</f>
        <v>【1.05】</v>
      </c>
    </row>
    <row r="7" spans="1:143" s="34" customFormat="1">
      <c r="A7" s="26"/>
      <c r="B7" s="35">
        <v>2014</v>
      </c>
      <c r="C7" s="35">
        <v>382132</v>
      </c>
      <c r="D7" s="35">
        <v>46</v>
      </c>
      <c r="E7" s="35">
        <v>1</v>
      </c>
      <c r="F7" s="35">
        <v>0</v>
      </c>
      <c r="G7" s="35">
        <v>5</v>
      </c>
      <c r="H7" s="35" t="s">
        <v>93</v>
      </c>
      <c r="I7" s="35" t="s">
        <v>94</v>
      </c>
      <c r="J7" s="35" t="s">
        <v>95</v>
      </c>
      <c r="K7" s="35" t="s">
        <v>96</v>
      </c>
      <c r="L7" s="35" t="s">
        <v>97</v>
      </c>
      <c r="M7" s="36" t="s">
        <v>98</v>
      </c>
      <c r="N7" s="36">
        <v>74.97</v>
      </c>
      <c r="O7" s="36">
        <v>9.32</v>
      </c>
      <c r="P7" s="36">
        <v>1940</v>
      </c>
      <c r="Q7" s="36">
        <v>90977</v>
      </c>
      <c r="R7" s="36">
        <v>421.24</v>
      </c>
      <c r="S7" s="36">
        <v>215.97</v>
      </c>
      <c r="T7" s="36">
        <v>8463</v>
      </c>
      <c r="U7" s="36">
        <v>11.6</v>
      </c>
      <c r="V7" s="36">
        <v>729.57</v>
      </c>
      <c r="W7" s="36" t="s">
        <v>98</v>
      </c>
      <c r="X7" s="36">
        <v>103.42</v>
      </c>
      <c r="Y7" s="36">
        <v>97.39</v>
      </c>
      <c r="Z7" s="36">
        <v>96.46</v>
      </c>
      <c r="AA7" s="36">
        <v>101.89</v>
      </c>
      <c r="AB7" s="36" t="s">
        <v>98</v>
      </c>
      <c r="AC7" s="36">
        <v>101.99</v>
      </c>
      <c r="AD7" s="36">
        <v>89.71</v>
      </c>
      <c r="AE7" s="36">
        <v>84.18</v>
      </c>
      <c r="AF7" s="36">
        <v>86.23</v>
      </c>
      <c r="AG7" s="36">
        <v>102.45</v>
      </c>
      <c r="AH7" s="36" t="s">
        <v>98</v>
      </c>
      <c r="AI7" s="36">
        <v>0</v>
      </c>
      <c r="AJ7" s="36">
        <v>3.9</v>
      </c>
      <c r="AK7" s="36">
        <v>8.39</v>
      </c>
      <c r="AL7" s="36">
        <v>0</v>
      </c>
      <c r="AM7" s="36" t="s">
        <v>98</v>
      </c>
      <c r="AN7" s="36">
        <v>0</v>
      </c>
      <c r="AO7" s="36">
        <v>15.7</v>
      </c>
      <c r="AP7" s="36">
        <v>37.6</v>
      </c>
      <c r="AQ7" s="36">
        <v>44.02</v>
      </c>
      <c r="AR7" s="36">
        <v>44.53</v>
      </c>
      <c r="AS7" s="36" t="s">
        <v>98</v>
      </c>
      <c r="AT7" s="36">
        <v>10264.549999999999</v>
      </c>
      <c r="AU7" s="36">
        <v>6268.1</v>
      </c>
      <c r="AV7" s="36">
        <v>8698.66</v>
      </c>
      <c r="AW7" s="36">
        <v>851.88</v>
      </c>
      <c r="AX7" s="36" t="s">
        <v>98</v>
      </c>
      <c r="AY7" s="36">
        <v>852.63</v>
      </c>
      <c r="AZ7" s="36">
        <v>1220.54</v>
      </c>
      <c r="BA7" s="36">
        <v>1717.61</v>
      </c>
      <c r="BB7" s="36">
        <v>159.97999999999999</v>
      </c>
      <c r="BC7" s="36">
        <v>299.05</v>
      </c>
      <c r="BD7" s="36" t="s">
        <v>98</v>
      </c>
      <c r="BE7" s="36">
        <v>527.34</v>
      </c>
      <c r="BF7" s="36">
        <v>491.01</v>
      </c>
      <c r="BG7" s="36">
        <v>444.92</v>
      </c>
      <c r="BH7" s="36">
        <v>413.03</v>
      </c>
      <c r="BI7" s="36" t="s">
        <v>98</v>
      </c>
      <c r="BJ7" s="36">
        <v>1011.29</v>
      </c>
      <c r="BK7" s="36">
        <v>919.28</v>
      </c>
      <c r="BL7" s="36">
        <v>692.19</v>
      </c>
      <c r="BM7" s="36">
        <v>799.86</v>
      </c>
      <c r="BN7" s="36">
        <v>911.88</v>
      </c>
      <c r="BO7" s="36" t="s">
        <v>98</v>
      </c>
      <c r="BP7" s="36">
        <v>88.2</v>
      </c>
      <c r="BQ7" s="36">
        <v>83.61</v>
      </c>
      <c r="BR7" s="36">
        <v>87.4</v>
      </c>
      <c r="BS7" s="36">
        <v>92.61</v>
      </c>
      <c r="BT7" s="36" t="s">
        <v>98</v>
      </c>
      <c r="BU7" s="36">
        <v>87.21</v>
      </c>
      <c r="BV7" s="36">
        <v>75.59</v>
      </c>
      <c r="BW7" s="36">
        <v>72.81</v>
      </c>
      <c r="BX7" s="36">
        <v>73.56</v>
      </c>
      <c r="BY7" s="36">
        <v>64.84</v>
      </c>
      <c r="BZ7" s="36" t="s">
        <v>98</v>
      </c>
      <c r="CA7" s="36">
        <v>117.8</v>
      </c>
      <c r="CB7" s="36">
        <v>124.28</v>
      </c>
      <c r="CC7" s="36">
        <v>118.6</v>
      </c>
      <c r="CD7" s="36">
        <v>111.99</v>
      </c>
      <c r="CE7" s="36" t="s">
        <v>98</v>
      </c>
      <c r="CF7" s="36">
        <v>164.48</v>
      </c>
      <c r="CG7" s="36">
        <v>220.57</v>
      </c>
      <c r="CH7" s="36">
        <v>221.62</v>
      </c>
      <c r="CI7" s="36">
        <v>239.85</v>
      </c>
      <c r="CJ7" s="36">
        <v>295</v>
      </c>
      <c r="CK7" s="36" t="s">
        <v>98</v>
      </c>
      <c r="CL7" s="36">
        <v>66.58</v>
      </c>
      <c r="CM7" s="36">
        <v>66.849999999999994</v>
      </c>
      <c r="CN7" s="36">
        <v>68.25</v>
      </c>
      <c r="CO7" s="36">
        <v>67.13</v>
      </c>
      <c r="CP7" s="36" t="s">
        <v>98</v>
      </c>
      <c r="CQ7" s="36">
        <v>63.6</v>
      </c>
      <c r="CR7" s="36">
        <v>62.66</v>
      </c>
      <c r="CS7" s="36">
        <v>59.03</v>
      </c>
      <c r="CT7" s="36">
        <v>61</v>
      </c>
      <c r="CU7" s="36">
        <v>56.21</v>
      </c>
      <c r="CV7" s="36" t="s">
        <v>98</v>
      </c>
      <c r="CW7" s="36">
        <v>85.91</v>
      </c>
      <c r="CX7" s="36">
        <v>85.68</v>
      </c>
      <c r="CY7" s="36">
        <v>85.64</v>
      </c>
      <c r="CZ7" s="36">
        <v>85.64</v>
      </c>
      <c r="DA7" s="36" t="s">
        <v>98</v>
      </c>
      <c r="DB7" s="36">
        <v>83.36</v>
      </c>
      <c r="DC7" s="36">
        <v>85.48</v>
      </c>
      <c r="DD7" s="36">
        <v>87.33</v>
      </c>
      <c r="DE7" s="36">
        <v>84.68</v>
      </c>
      <c r="DF7" s="36">
        <v>83.92</v>
      </c>
      <c r="DG7" s="36" t="s">
        <v>98</v>
      </c>
      <c r="DH7" s="36">
        <v>42.5</v>
      </c>
      <c r="DI7" s="36">
        <v>44.55</v>
      </c>
      <c r="DJ7" s="36">
        <v>46.4</v>
      </c>
      <c r="DK7" s="36">
        <v>48.35</v>
      </c>
      <c r="DL7" s="36" t="s">
        <v>98</v>
      </c>
      <c r="DM7" s="36">
        <v>28.12</v>
      </c>
      <c r="DN7" s="36">
        <v>22.87</v>
      </c>
      <c r="DO7" s="36">
        <v>23.03</v>
      </c>
      <c r="DP7" s="36">
        <v>27.03</v>
      </c>
      <c r="DQ7" s="36">
        <v>33.71</v>
      </c>
      <c r="DR7" s="36" t="s">
        <v>98</v>
      </c>
      <c r="DS7" s="36">
        <v>0.57999999999999996</v>
      </c>
      <c r="DT7" s="36">
        <v>0.56999999999999995</v>
      </c>
      <c r="DU7" s="36">
        <v>0.56999999999999995</v>
      </c>
      <c r="DV7" s="36">
        <v>0.56999999999999995</v>
      </c>
      <c r="DW7" s="36" t="s">
        <v>98</v>
      </c>
      <c r="DX7" s="36">
        <v>0.43</v>
      </c>
      <c r="DY7" s="36">
        <v>0.3</v>
      </c>
      <c r="DZ7" s="36">
        <v>0.09</v>
      </c>
      <c r="EA7" s="36">
        <v>4.0999999999999996</v>
      </c>
      <c r="EB7" s="36">
        <v>5.85</v>
      </c>
      <c r="EC7" s="36" t="s">
        <v>98</v>
      </c>
      <c r="ED7" s="36">
        <v>0</v>
      </c>
      <c r="EE7" s="36">
        <v>0</v>
      </c>
      <c r="EF7" s="36">
        <v>0</v>
      </c>
      <c r="EG7" s="36">
        <v>0</v>
      </c>
      <c r="EH7" s="36" t="s">
        <v>98</v>
      </c>
      <c r="EI7" s="36">
        <v>0.7</v>
      </c>
      <c r="EJ7" s="36">
        <v>0.42</v>
      </c>
      <c r="EK7" s="36">
        <v>0.7</v>
      </c>
      <c r="EL7" s="36">
        <v>1.61</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dcterms:created xsi:type="dcterms:W3CDTF">2016-02-03T07:27:58Z</dcterms:created>
  <dcterms:modified xsi:type="dcterms:W3CDTF">2016-02-12T00:39:56Z</dcterms:modified>
  <cp:category/>
</cp:coreProperties>
</file>